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明细表" sheetId="3" r:id="rId1"/>
  </sheets>
  <definedNames>
    <definedName name="_xlnm._FilterDatabase" localSheetId="0" hidden="1">明细表!$A$6:$AE$429</definedName>
    <definedName name="_xlnm.Print_Titles" localSheetId="0">明细表!$4:$6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<sst xmlns="http://schemas.openxmlformats.org/spreadsheetml/2006/main" count="6469" uniqueCount="1499">
  <si>
    <t>　　附件3</t>
  </si>
  <si>
    <t>白河县2025年度巩固拓展脱贫攻坚成果和乡村振兴项目库明细表</t>
  </si>
  <si>
    <t>单位：万元</t>
  </si>
  <si>
    <t>序号</t>
  </si>
  <si>
    <t>项目名称</t>
  </si>
  <si>
    <t>项目摘要
(建设内容
及规模)</t>
  </si>
  <si>
    <t>实施  单位</t>
  </si>
  <si>
    <t>项目实施地点</t>
  </si>
  <si>
    <t>规划年度</t>
  </si>
  <si>
    <t>主管
单位</t>
  </si>
  <si>
    <t>预算总投资(万元)</t>
  </si>
  <si>
    <t>项目
归属</t>
  </si>
  <si>
    <t>是否纳入年度项目实施计划</t>
  </si>
  <si>
    <t>是否“脱贫村提升工程”</t>
  </si>
  <si>
    <t>是否资产收益帮扶</t>
  </si>
  <si>
    <t>是否增加村集体收入</t>
  </si>
  <si>
    <t>是否易地搬迁后扶项目</t>
  </si>
  <si>
    <t>是否推广以工代赈模式</t>
  </si>
  <si>
    <t>直接受益脱贫人口(含监测对象)</t>
  </si>
  <si>
    <t>受益
总人口</t>
  </si>
  <si>
    <t>联农带农机制</t>
  </si>
  <si>
    <t>绩效目标</t>
  </si>
  <si>
    <t>备注</t>
  </si>
  <si>
    <t>镇</t>
  </si>
  <si>
    <t>村</t>
  </si>
  <si>
    <t>合计</t>
  </si>
  <si>
    <t>其中：乡村振兴衔接资金</t>
  </si>
  <si>
    <t>其中：除乡村振兴衔接资金外的资金</t>
  </si>
  <si>
    <t>户数
(户)</t>
  </si>
  <si>
    <t>人数
(人)</t>
  </si>
  <si>
    <t>小计</t>
  </si>
  <si>
    <t>中央</t>
  </si>
  <si>
    <t>省级</t>
  </si>
  <si>
    <t>市级</t>
  </si>
  <si>
    <t>县级</t>
  </si>
  <si>
    <t>其它财政资金</t>
  </si>
  <si>
    <t>一</t>
  </si>
  <si>
    <t>产业发展</t>
  </si>
  <si>
    <t>（一）</t>
  </si>
  <si>
    <t>生产项目</t>
  </si>
  <si>
    <t>白河县城关镇2025年度防返贫监测对象发展产业奖补项目</t>
  </si>
  <si>
    <t>支持159户监测户发展产业，蔬菜69.5亩，黄姜40.5亩，甜杆25亩，油用牡丹24亩，核桃25.5亩，板栗16亩，拐枣6亩，林果100亩，中蜂58箱，魔芋25亩，天麻400平；养殖猪113头，鸡6380羽，羊58只，牛13头等。补助标准按《白河县巩固衔接过渡期防返贫监测对象发展产业奖补办法（2024-2025）》的通知（白产业振兴办发〔2024〕2号）文件执行。</t>
  </si>
  <si>
    <t>城关镇</t>
  </si>
  <si>
    <t>12个村</t>
  </si>
  <si>
    <t>2025年1月-11月</t>
  </si>
  <si>
    <t>农业农村局</t>
  </si>
  <si>
    <t>巩固提升项目</t>
  </si>
  <si>
    <t>是</t>
  </si>
  <si>
    <t>否</t>
  </si>
  <si>
    <t>通过带动生产的方式，支持奖励农户发展种养殖，增加农户收入</t>
  </si>
  <si>
    <t>完成种植蔬菜69.5亩，黄姜40.5亩，甜杆25亩，油用牡丹24亩，核桃25.5亩，板栗16亩，拐枣6亩，林果100亩，中蜂58箱，魔芋25亩，天麻400平；养殖猪113头，鸡6380羽，羊58只，牛13头等。通过资金奖补，鼓励引导159户监测对象实现产业增收。预计户年均增收2000元以上</t>
  </si>
  <si>
    <t>白河县中厂镇2025年度防返贫监测对象发展产业奖补项目</t>
  </si>
  <si>
    <t>支持190户监测户（脱贫不稳定户20户、边缘易致贫户32户、突发严重困难户138户）发展种养殖业。补助标准按《白河县巩固衔接过渡期防返贫监测对象发展产业奖补办法（2024-2025）》（白产业振兴办发〔2024〕2号）执行。</t>
  </si>
  <si>
    <t>中厂镇</t>
  </si>
  <si>
    <t>相关社区</t>
  </si>
  <si>
    <t>2025年1月-7月</t>
  </si>
  <si>
    <t>鼓励有劳动能力的监测对象家庭发展产业，通过奖补资金激发监测对象内生动力，发展产业实现增收。</t>
  </si>
  <si>
    <t>鼓励有劳动能力的监测对象家庭发展产业，通过奖补资金激发监测对象内生动力，发展产业，实现增收，户均增收1000元以上。</t>
  </si>
  <si>
    <t>白河县构朳镇2025年度防返贫监测对象发展产业奖补项目</t>
  </si>
  <si>
    <t>养殖牛28头、羊39头、猪116头，鸡2390只；种植红薯218亩,甜杆115亩，魔芋24亩，中药材3亩，黄姜18亩。补助标准按《白河县巩固衔接过渡期防返贫监测对象发展产业奖补办法（2024-2025）》的通知（白产业振兴办发〔2024〕2号）文件执行。</t>
  </si>
  <si>
    <t>构朳镇</t>
  </si>
  <si>
    <t>各村</t>
  </si>
  <si>
    <t>2025年1月-12月</t>
  </si>
  <si>
    <t>通过带动生产的方式，支持奖励农户发展种养殖，增加农户收入。</t>
  </si>
  <si>
    <t>完成养殖牛28头、羊39头、猪116头，鸡2390只;种植红薯218亩,甜杆115亩，魔芋24亩，中药材3亩，黄姜18亩。实现140户农户增收目标，通过资金奖补，鼓励引导监测对象实现产业增收。预计户年均增收500元。</t>
  </si>
  <si>
    <t>白河县卡子镇2025年度防返贫监测对象发展产业奖补项目</t>
  </si>
  <si>
    <t>支持145户监测户发展产业，种植红薯70目，甜杆30亩，蔬菜20亩，经济林110亩，经济园林120亩，养殖猪110头，养鸡700只，养羊75只，养蜂40箱等。补助标准按《白河县巩固衔接过渡期防返贫监测对象发展产业奖补办法（2024-2025）》的通知（白产业振兴办发〔2024〕2号）执行。</t>
  </si>
  <si>
    <t>卡子镇</t>
  </si>
  <si>
    <t>2025年1月至9月</t>
  </si>
  <si>
    <t>通过资金奖补，鼓励引导145户监测对象实现产业增收，预计户年均增收1000元。</t>
  </si>
  <si>
    <t>白河县茅坪镇2025年度防返贫监测对象发展产业奖补项目</t>
  </si>
  <si>
    <t>支持监测对象种植甜杆210亩、种植蔬菜95亩、魔芋45亩、红薯52亩，特色林业产业园管护80亩、茶园管护300亩，养猪303头、养禽990羽、养羊206只、养牛62头、养蜂76箱。补助标准按《白河县巩固衔接过渡期防返贫监测对象发展产业奖补办法（2024-2025）》的通知（白产业振兴办发〔2024〕2号）文件执行。</t>
  </si>
  <si>
    <t>茅坪镇</t>
  </si>
  <si>
    <t>16个村</t>
  </si>
  <si>
    <t>2025年1月至11月</t>
  </si>
  <si>
    <t>通过发展产业带动，奖励支持农户通过种养殖、产业务工带动等方式，带动监测户增收。</t>
  </si>
  <si>
    <t>通过产业奖补，支持监测户实现植甜杆210亩、种植蔬菜95亩、魔芋45亩、红薯52亩，特色林业产业园管护80亩、茶园管护300亩，养猪303头、养禽990羽、养羊206只、养牛62头、养蜂76箱积极发展产业、促进农业用工，实现184户监测对象户均产业增收1000元以上。</t>
  </si>
  <si>
    <t>白河县宋家镇2025年返贫监测对象发展产业奖补项目</t>
  </si>
  <si>
    <t>支持125户监测户发展产业，种植优质粮油500亩，种植辣椒、香椿25亩，种植红薯200亩，种植甜杆200亩，新建林下魔芋20亩；养殖育肥猪150头，能繁母猪10头，养殖牛犊15头，当年出栏牛8头，养羊35头，养殖禽类800羽，养蜂230箱；补助标准按《白河县巩固衔接过渡期防返贫监测对象发展产业奖补办法（2024-2025）》的通知（白产业振兴办发〔2024〕2号）文件执行。</t>
  </si>
  <si>
    <t>宋家镇</t>
  </si>
  <si>
    <t>完成粮油、蔬菜、瓜果种植，禽畜养殖，实现帮扶目标，通过资金奖补，鼓励引导125户监测对象实现产业增收。预计户年均增收1500元。</t>
  </si>
  <si>
    <t>白河县双丰镇2025年度防返贫监测对象发展产业奖补项目</t>
  </si>
  <si>
    <t>支持187户监测户发展产业，种植红薯100亩，种植魔芋30亩，养殖育肥猪200头，养牛30头，养羊400只，养鸡1000只，养蜂200箱。补助标准按《白河县巩固衔接过渡期防返贫监测对象发展产业奖补办法（2024-2025）》的通知（白产业振兴办发〔2024〕2号）文件执行。</t>
  </si>
  <si>
    <t>双丰镇</t>
  </si>
  <si>
    <t>相关村</t>
  </si>
  <si>
    <t>2025年2月至9月</t>
  </si>
  <si>
    <t>完成种植红薯100亩，种植魔芋30亩，养殖育肥猪200头，养牛30头，养羊400只，养鸡1000羽，养蜂200箱，实现产业增效目标，通过资金奖补，鼓励引导187户监测对象实现产业增收。预计户年均增收1000元。</t>
  </si>
  <si>
    <t>白河县西营镇2025年度防返贫监测对象发展产业奖补项目</t>
  </si>
  <si>
    <t>支持106户监测户发展产业，种植红薯115亩、甘蔗50亩、养猪220头、养牛20头、养羊50只、养鸡1000只、养蜂20箱。补助标准按《白河县巩固衔接过渡期防返贫监测对象发展产业奖补办法（2024—2025》（白产业振兴办发〔2024〕2号）执行。</t>
  </si>
  <si>
    <t>西营镇</t>
  </si>
  <si>
    <t>2025年1月—11月</t>
  </si>
  <si>
    <t>通过带动生产的方式，支持奖励监测户发展种养殖增加收入。</t>
  </si>
  <si>
    <t>完成种种植红薯115亩、甘蔗50亩、养猪220头、养牛20头、养羊50只、养鸡1000只、养蜂20箱实，现产业增效目标，通过资金奖补，鼓励引导101户监测对象实现产业增收。预计户年均增收1000元以上。</t>
  </si>
  <si>
    <t>白河县仓上镇2025年度监测对象产业奖补项目</t>
  </si>
  <si>
    <t>帮助监测对象发展辣椒1亩,香椿21亩,莲藕2亩,甜杆196.5亩,露地蔬菜98亩,大田魔芋1.2亩,林下魔芋10亩,苗木花卉(新建)8亩,天麻(新建)5亩,核桃(改造)394.8亩,木瓜(改造)530.5亩,板栗(改造)97.5亩,育肥猪179头,能繁母猪2头,当年出栏肉牛3头,牛犊54头,羊（3只以上）130只,能繁母羊3只,鸡1476羽,养蜂3箱以上168箱等产业。补助标准按《白河县巩固衔接过渡期防返贫监测对象发展产业奖补办法（2024-2025）》的通知（白产业振兴办发〔2024〕2号）文件执行。</t>
  </si>
  <si>
    <t>仓上镇</t>
  </si>
  <si>
    <t>仓坪村</t>
  </si>
  <si>
    <t>鼓励引导301户监测对象实现产业增收。预计户年均增收1500元。</t>
  </si>
  <si>
    <t>白河县冷水镇2025年度防返贫监测对象发展产业奖补项目</t>
  </si>
  <si>
    <t>支持340户监测户发展产业，红薯150亩、养殖肥猪176头、母猪46头、养牛48头、牛犊23头、养羊182头、繁殖母羊33头、家禽6200羽、养蜂35箱。补助标准按《白河县巩固衔接过渡期防返贫监测对象发展产业奖补办法（2024-2025）》的通知（白产业振兴办发〔2024〕2号）文件执行。</t>
  </si>
  <si>
    <t>冷水镇</t>
  </si>
  <si>
    <t>18个村（社区）</t>
  </si>
  <si>
    <t>2025年2月-12月</t>
  </si>
  <si>
    <t>完成种植红薯150亩、养殖肥猪176头、母猪46头、养牛48头、牛犊23头、养羊182头、繁殖母羊33头、家禽6200羽、养蜂35箱。实现监测户产业增收目标，通过资金奖补，鼓励引导281户监测对象实现产业增收，预计户年均增收1000元。</t>
  </si>
  <si>
    <t>白河县麻虎镇2025年度防返贫监测对象发展产业奖补项目</t>
  </si>
  <si>
    <t>支持126户监测户发展产业，种植红薯种植122亩、甜秆种植38亩、魔芋80亩、中药材5亩；养殖生猪120头、家禽鸡子1000只、羊50头、养牛21头、中蜂100箱。补助标准按《白河县巩固衔接过渡期防返贫监测对象发展产业奖补办法（2024-2025）》的通知（白产业振兴办发〔2024〕2号）文件执行。</t>
  </si>
  <si>
    <t>麻虎镇</t>
  </si>
  <si>
    <t>2025年2月至10月</t>
  </si>
  <si>
    <t>完成种植玉米150亩、小麦100亩、油菜10亩、杂粮12亩、马铃薯76亩、花生76亩、红薯种植122亩、甜秆种植38亩、魔芋80亩、中药材5亩；养殖生猪120头、家禽鸡子1000只、羊50头、养牛21头、中蜂100箱，实现监测户产业增收目标，通过资金奖补，鼓励引导126户监测对象实现产业增收，预计户年均增收不低于1000元。</t>
  </si>
  <si>
    <t>白河县城关镇2025年度粮油产业奖补项目</t>
  </si>
  <si>
    <t>建设粮油种植基地5处，年度内粮油两季倒茬种植，每季面积1400亩，秋冬季种植小麦、油菜、马铃薯等，春夏季规范化种植大豆玉米带状复合种植或玉米“增密度”种植；补助标准100亩以上5万元，200亩以上10万元，300亩以上15万元、500亩以上30万元的标准进行扶持。</t>
  </si>
  <si>
    <t>通过土地流转、劳务务工、带动生产等方式。</t>
  </si>
  <si>
    <t>完成新建粮油规范化种植基地5处，年度内粮油两季倒茬种植，每季面积1400亩，实现粮油增产目标。通过流转土地、就业务工、带动生产等方式带动38户增收，其中脱贫户（含监测户）13户，预计户年均增收不低于2000元。</t>
  </si>
  <si>
    <t>白河县中厂镇2025年度粮油产业奖补项目</t>
  </si>
  <si>
    <t>建设粮油种植基地4处，年度内粮油两季倒茬种植，每季面积900亩，秋冬季种植小麦、油菜、马铃薯等，春夏季规范化种植大豆玉米带状复合种植或玉米“增密度”种植；补助标准100亩以上5万元，200亩以上10万元，300亩以上15万元、500亩以上30万元的标准进行扶持。</t>
  </si>
  <si>
    <t>完成新建粮油规范化种植基地4处，年度内粮油两季倒茬种植，每季面积900亩，实现粮油增产目标。通过流转土地、就业务工、带动生产等方式带动23户增收，其中脱贫户（含监测户）8户，预计户年均增收不低于2000元。</t>
  </si>
  <si>
    <t>白河县构朳镇2025年度粮油产业奖补项目</t>
  </si>
  <si>
    <t>完成新建粮油规范化种植基地4处，年度内粮油两季倒茬种植，每季面积900亩，实现粮油增产目标。通过流转土地、就业务工、带动生产等方式带动24户增收，其中脱贫户（含监测户）8户，预计户年均增收不低于2000元。</t>
  </si>
  <si>
    <t>白河县卡子镇2025年度粮油产业奖补项目</t>
  </si>
  <si>
    <t>白河县茅坪镇2025年度粮油产业奖补项目</t>
  </si>
  <si>
    <t>完成新建粮油规范化种植基地5处，年度内粮油两季倒茬种植，每季面积1400亩，实现粮油增产目标。通过流转土地、就业务工、带动生产等方式带动40户增收，其中脱贫户（含监测户）14户，预计户年均增收不低于2000元。</t>
  </si>
  <si>
    <t>白河县宋家镇2025年度粮油产业奖补项目</t>
  </si>
  <si>
    <t>完成新建粮油规范化种植基地5处，年度内粮油两季倒茬种植，每季面积1400亩，实现粮油增产目标。通过流转土地、就业务工、带动生产等方式带动39户增收，其中脱贫户（含监测户）13户，预计户年均增收不低于2000元。</t>
  </si>
  <si>
    <t>白河县双丰镇2025年度粮油产业奖补项目</t>
  </si>
  <si>
    <t>白河县西营镇2025年度粮油产业奖补项目</t>
  </si>
  <si>
    <t>白河县仓上镇2025年度粮油产业奖补项目</t>
  </si>
  <si>
    <t>建设粮油种植基地6处，年度内粮油两季倒茬种植，每季面积1900亩，秋冬季种植小麦、油菜、马铃薯等，春夏季规范化种植大豆玉米带状复合种植或玉米“增密度”种植；补助标准100亩以上5万元，200亩以上10万元，300亩以上15万元、500亩以上30万元的标准进行扶持。</t>
  </si>
  <si>
    <t>完成新建粮油规范化种植基地6处，年度内粮油两季倒茬种植，每季面积1900亩，实现粮油增产目标。通过流转土地、就业务工、带动生产等方式带动53户增收，其中脱贫户（含监测户）18户，预计户年均增收不低于2000元。</t>
  </si>
  <si>
    <t>白河县冷水镇2025年度粮油产业奖补项目</t>
  </si>
  <si>
    <t>白河县麻虎镇2025年度粮油产业奖补项目</t>
  </si>
  <si>
    <t>建设粮油种植基地4处，年度内粮油两季倒茬种植，每季面积1100亩，秋冬季种植小麦、油菜、马铃薯等，春夏季规范化种植大豆玉米带状复合种植或玉米“增密度”种植；补助标准100亩以上5万元，200亩以上10万元，300亩以上15万元、500亩以上30万元的标准进行扶持。</t>
  </si>
  <si>
    <t>完成新建粮油规范化种植基地4处，年度内粮油两季倒茬种植，每季面积1100亩，实现粮油增产目标。通过流转土地、就业务工、带动生产等方式带动30户增收，其中脱贫户（含监测户）11户，预计户年均增收不低于2000元。</t>
  </si>
  <si>
    <t>白河县城关镇2025年度撂荒地复垦粮油种植奖补项目</t>
  </si>
  <si>
    <t>撂荒地复垦种植优质粮油等产业159亩，补助标准每亩300元。</t>
  </si>
  <si>
    <t>通过土地流转、务工、带动生产等方式</t>
  </si>
  <si>
    <t>完成建设优质粮油等产业159亩。通过土地流转、务工、带动生产等方式带动3户增收，其中脱贫户（含监测户）1户，预计户年均增收不低于2000元。</t>
  </si>
  <si>
    <t>白河县中厂镇2025年度撂荒地复垦粮油种植奖补项目</t>
  </si>
  <si>
    <t>撂荒地复垦种植优质粮油等产业660亩，补助标准每亩300元。</t>
  </si>
  <si>
    <t>完成建设优质粮油等产业660亩。通过土地流转、务工、带动生产等方式带动10户增收，其中脱贫户（含监测户）3户，预计户年均增收不低于2000元。</t>
  </si>
  <si>
    <t>白河县构扒镇2025年度撂荒地复垦粮油种植奖补项目</t>
  </si>
  <si>
    <t>撂荒地复垦种植优质粮油等产业245亩，补助标准每亩300元。</t>
  </si>
  <si>
    <t>完成建设优质粮油等产业245亩。通过土地流转、务工、带动生产等方式带动4户增收，其中脱贫户（含监测户）2户，预计户年均增收不低于2000元。</t>
  </si>
  <si>
    <t>白河县卡子镇2025年度撂荒地复垦粮油种植奖补项目</t>
  </si>
  <si>
    <t>撂荒地复垦种植优质粮油等产业390亩，补助标准每亩300元。</t>
  </si>
  <si>
    <t>完成建设优质粮油等产业390亩。通过土地流转、务工、带动生产等方式带动6户增收，其中脱贫户（含监测户）2户，预计户年均增收不低于2000元。</t>
  </si>
  <si>
    <t>白河县茅坪镇2025年度撂荒地复垦粮油种植奖补项目</t>
  </si>
  <si>
    <t>撂荒地复垦种植优质粮油等产业839亩，补助标准每亩300元。</t>
  </si>
  <si>
    <t>完成建设优质粮油等产业839亩。通过土地流转、务工、带动生产等方式带动13户增收，其中脱贫户（含监测户）4户，预计户年均增收不低于2000元。</t>
  </si>
  <si>
    <t>白河县宋家镇2025年度撂荒地复垦粮油种植奖补项目</t>
  </si>
  <si>
    <t>撂荒地复垦种植优质粮油等产业961亩，补助标准每亩300元。</t>
  </si>
  <si>
    <t>完成建设优质粮油等产业961亩。通过土地流转、务工、带动生产等方式带动15户增收，其中脱贫户（含监测户）5户，预计户年均增收不低于2000元。</t>
  </si>
  <si>
    <t>白河县双丰镇2025年度撂荒地复垦粮油种植奖补项目</t>
  </si>
  <si>
    <t>撂荒地复垦种植优质粮油等产业683亩，补助标准每亩300元。</t>
  </si>
  <si>
    <t>完成建设优质粮油等产业683亩。通过土地流转、务工、带动生产等方式带动11户增收，其中脱贫户（含监测户）4户，预计户年均增收不低于2000元。</t>
  </si>
  <si>
    <t>白河县西营镇2025年度撂荒地复垦粮油种植奖补项目</t>
  </si>
  <si>
    <t>撂荒地复垦种植优质粮油等产业954亩，补助标准每亩300元。</t>
  </si>
  <si>
    <t>完成建设优质粮油等产业954亩。通过土地流转、务工、带动生产等方式带动15户增收，其中脱贫户（含监测户）5户，预计户年均增收不低于2000元。</t>
  </si>
  <si>
    <t>白河县仓上镇2025年度撂荒地复垦粮油种植奖补项目</t>
  </si>
  <si>
    <t>撂荒地复垦种植优质粮油等产业928亩，补助标准每亩300元。</t>
  </si>
  <si>
    <t>2025年1月-5月</t>
  </si>
  <si>
    <t>完成建设优质粮油等产业928亩。通过土地流转、务工、带动生产等方式带动14户增收，其中脱贫户（含监测户）5户，预计户年均增收不低于2000元。</t>
  </si>
  <si>
    <t>白河县冷水镇2025年度撂荒地复垦粮油种植奖补项目</t>
  </si>
  <si>
    <t>撂荒地复垦种植优质粮油等产业904亩，补助标准每亩300元。</t>
  </si>
  <si>
    <t>通过土地流转、就业务工、带动生产等方式</t>
  </si>
  <si>
    <t>完成建设优质粮油等产业904亩。通过土地流转、务工、带动生产等方式带动14户增收，其中脱贫户（含监测户）5户，预计户年均增收不低于2000元。</t>
  </si>
  <si>
    <t>白河县麻虎镇2025年度撂荒地复垦粮油种植奖补项目</t>
  </si>
  <si>
    <t>撂荒地复垦种植优质粮油等产业362亩，补助标准每亩300元。</t>
  </si>
  <si>
    <t>完成建设优质粮油等产业362亩。通过土地流转、就业务工、带动生产等方式带动6户增收，其中脱贫户（含监测户）2户，预计户年均增收不低于2000元。</t>
  </si>
  <si>
    <t>白河县中厂镇2025年度茶叶产业建设项目</t>
  </si>
  <si>
    <t>茶园管护200亩，补助标准：500元/亩。</t>
  </si>
  <si>
    <t>新厂社区</t>
  </si>
  <si>
    <t>通过流转土地、务工、农产品回收等方式带动农户增收</t>
  </si>
  <si>
    <t>成项目建设内容，通过林地流转、劳务用工、农产品回收等方式带动5户增收，其中监测户2户，预计户年均增收不低于2000元。</t>
  </si>
  <si>
    <t>白河县卡子镇2025年度茶叶产业建设项目</t>
  </si>
  <si>
    <t>茶园管护2100亩，补助标准：500元/亩。</t>
  </si>
  <si>
    <t>陈庄社区等5村（社区）</t>
  </si>
  <si>
    <t>成项目建设内容，通过林地流转、劳务用工、农产品回收等方式带动53户增收，其中监测户18户，预计户年均增收不低于2000元。</t>
  </si>
  <si>
    <t>白河县茅坪镇2025年度茶叶产业建设项目</t>
  </si>
  <si>
    <t>茶园管护2000亩，补助标准：500元/亩。</t>
  </si>
  <si>
    <t>田湾村等7村（社区）</t>
  </si>
  <si>
    <t>2025年1月至12月</t>
  </si>
  <si>
    <t>成项目建设内容，通过林地流转、劳务用工、农产品回收等方式带动50户增收，其中监测户17户，预计户年均增收不低于2000元。</t>
  </si>
  <si>
    <t>白河县宋家镇2025年度茶叶产业建设项目</t>
  </si>
  <si>
    <t>茶园管护1200亩，补助标准：500元/亩。</t>
  </si>
  <si>
    <t>火焰村等5村（社区）</t>
  </si>
  <si>
    <t>成项目建设内容，通过林地流转、劳务用工、农产品回收等方式带动30户增收，其中监测户10户，预计户年均增收不低于2000元。</t>
  </si>
  <si>
    <t>白河县双丰镇2025年度茶叶产业建设项目</t>
  </si>
  <si>
    <t>茶园管护600亩，补助标准：500元/亩。</t>
  </si>
  <si>
    <t>双安村、孔城村</t>
  </si>
  <si>
    <t>2025年2月至12月</t>
  </si>
  <si>
    <t>成项目建设内容，通过林地流转、劳务用工、农产品回收等方式带动15户增收，其中监测户5户，预计户年均增收不低于2000元。</t>
  </si>
  <si>
    <t>白河县2025年度西营镇茶叶产业建设项目</t>
  </si>
  <si>
    <t>土泉村</t>
  </si>
  <si>
    <t>通过劳务用工带动农户增收35人均增收1000元，提高茶园生产效率。</t>
  </si>
  <si>
    <t>在项目建设的基础上，通过流转土地、务工、农产品回收等带动5户增收，其中脱贫（监测）户2户，预计户年均增收2000元以上。</t>
  </si>
  <si>
    <t>白河县仓上镇2025年度茶叶产业建设项目</t>
  </si>
  <si>
    <t>茶园管护300亩，补助标准：500元/亩。</t>
  </si>
  <si>
    <t>天宝村、东庄村</t>
  </si>
  <si>
    <t>成项目建设内容，通过林地流转、劳务用工、农产品回收等方式带动8户增收，其中监测户3户，预计户年均增收不低于2000元。</t>
  </si>
  <si>
    <t>白河县冷水镇2025年度茶叶产业建设项目</t>
  </si>
  <si>
    <t>中皇村</t>
  </si>
  <si>
    <t>白河县麻虎镇2025年度茶叶产业建设项目</t>
  </si>
  <si>
    <t>管护茶园200亩，补助标准：500元/亩。</t>
  </si>
  <si>
    <t>松树村</t>
  </si>
  <si>
    <t>白河县城关镇2025年度黄姜产业奖补项目</t>
  </si>
  <si>
    <t>建设黄姜种植基地500亩，对新建黄姜种植基地面积在20亩以上的经营主体每亩给予600元的资金扶持。</t>
  </si>
  <si>
    <t>建设黄姜种植基地500亩，实现增产增收目标。通过土地流转、劳务用工等方式带动农户15户增收，其中脱贫户（含监测户）5户，预计户年均增收不低于2000元。</t>
  </si>
  <si>
    <t>白河县中厂镇2025年度黄姜产业奖补项目</t>
  </si>
  <si>
    <t>建设黄姜种植基地600亩，对新建黄姜种植基地面积在20亩以上的经营主体每亩给予600元的资金扶持。</t>
  </si>
  <si>
    <t>2025年1月-9月</t>
  </si>
  <si>
    <t>建设黄姜种植基地600亩，实现增产增收目标。通过土地流转、劳务用工等方式带动农户18户增收，其中脱贫户（含监测户）6户，预计户年均增收不低于2000元。</t>
  </si>
  <si>
    <t>白河县构朳镇2025年度黄姜产业奖补项目</t>
  </si>
  <si>
    <t>建设黄姜种植基地500亩，实现增产增收目标。通过土地流转、劳务用工等方式带动农户15户增收，其中脱贫户（含监测户）6户，预计户年均增收不低于2000元。</t>
  </si>
  <si>
    <t>白河县卡子镇2025年度黄姜产业奖补项目</t>
  </si>
  <si>
    <t>白河县茅坪镇2025年度黄姜产业奖补项目</t>
  </si>
  <si>
    <t>建设黄姜种植基地900亩，对新建黄姜种植基地面积在20亩以上的经营主体每亩给予600元的资金扶持。</t>
  </si>
  <si>
    <t>建设黄姜种植基地900亩，实现增产增收目标。通过土地流转、劳务用工等方式带动农户27户增收，其中脱贫户（含监测户）10户，预计户年均增收不低于2000元。</t>
  </si>
  <si>
    <t>白河县宋家镇2025年度黄姜产业奖补项目</t>
  </si>
  <si>
    <t>建设黄姜种植基地800亩，对新建黄姜种植基地面积在20亩以上的经营主体每亩给予600元的资金扶持。</t>
  </si>
  <si>
    <t>建设黄姜种植基地800亩，实现增产增收目标。通过土地流转、劳务用工等方式带动农户24户增收，其中脱贫户（含监测户）9户，预计户年均增收不低于2000元。</t>
  </si>
  <si>
    <t>白河县双丰镇2025年度黄姜产业奖补项目</t>
  </si>
  <si>
    <t>白河县西营镇2025年度黄姜产业奖补项目</t>
  </si>
  <si>
    <t>建设黄姜种植基地800亩，实现增产增收目标。通过土地流转、劳务用工等方式带动农户24户增收，其中脱贫户（含监测户）8户，预计户年均增收不低于2000元。</t>
  </si>
  <si>
    <t>白河县仓上镇2025年度黄姜产业奖补项目</t>
  </si>
  <si>
    <t>建设黄姜种植基地1100亩，对新建黄姜种植基地面积在20亩以上的经营主体每亩给予600元的资金扶持。</t>
  </si>
  <si>
    <t>建设黄姜种植基地1100亩，实现增产增收目标。通过土地流转、劳务用工等方式带动农户33户增收，其中脱贫户（含监测户）12户，预计户年均增收不低于2000元。</t>
  </si>
  <si>
    <t>白河县冷水镇2025年度黄姜产业奖补项目</t>
  </si>
  <si>
    <t>建设黄姜种植基地1000亩，对新建黄姜种植基地面积在20亩以上的经营主体每亩给予600元的资金扶持。</t>
  </si>
  <si>
    <t>建设黄姜种植基地1000亩，实现增产增收目标。通过土地流转、劳务用工等方式带动农户30户增收，其中脱贫户（含监测户）12户，预计户年均增收不低于2000元。</t>
  </si>
  <si>
    <t>白河县麻虎镇2025年度黄姜产业奖补项目</t>
  </si>
  <si>
    <t>建设黄姜种植基地700亩，对新建黄姜种植基地面积在20亩以上的经营主体每亩给予600元的资金扶持。</t>
  </si>
  <si>
    <t>建设黄姜种植基地700亩，实现增产增收目标。通过土地流转、劳务用工等方式带动农户21户增收，其中脱贫户（含监测户）8户，预计户年均增收不低于2000元。</t>
  </si>
  <si>
    <t>白河县城关镇2025年度魔芋产业奖补项目</t>
  </si>
  <si>
    <t>新建魔芋种植基地100亩，补助标准新建魔芋种植基地面积在100-300亩（其中林下种植面积不低于70%）的经营主体每100亩给予6万元的资金扶持。</t>
  </si>
  <si>
    <t>新建魔芋种植基地100亩，实现增产增收目标。通过土地流转、劳务用工等方式带动农户3户增收，其中脱贫户（含监测户）1户，预计户年均增收不低于2000元。</t>
  </si>
  <si>
    <t>白河县中厂镇2025年度魔芋产业奖补项目</t>
  </si>
  <si>
    <t>新建魔芋种植基地200亩，补助标准新建魔芋种植基地面积在100-300亩（其中林下种植面积不低于70%）的经营主体每100亩给予6万元的资金扶持。</t>
  </si>
  <si>
    <t>新建魔芋种植基地200亩，实现增产增收目标。通过土地流转、劳务用工等方式带动农户6户增收，其中脱贫户（含监测户）2户，预计户年均增收不低于2000元。</t>
  </si>
  <si>
    <t>白河县构朳镇2025年度魔芋产业奖补项目</t>
  </si>
  <si>
    <t>白河县卡子镇2025年度魔芋产业奖补项目</t>
  </si>
  <si>
    <t>白河县茅坪镇2025年度魔芋产业奖补项目</t>
  </si>
  <si>
    <t>白河县宋家镇2025年度魔芋产业奖补项目</t>
  </si>
  <si>
    <t>白河县双丰镇2025年度魔芋产业奖补项目</t>
  </si>
  <si>
    <t>白河县西营镇2025年度魔芋产业奖补项目</t>
  </si>
  <si>
    <t>白河县仓上镇2025年度魔芋产业奖补项目</t>
  </si>
  <si>
    <t>白河县冷水镇2025年度魔芋产业奖补项目</t>
  </si>
  <si>
    <t>新建魔芋种植基地200亩，实现增产增收目标。通过土地流转、劳务用工等方式带动农户6户增收，其中2脱贫户（含监测户）户，预计户年均增收不低于2000元。</t>
  </si>
  <si>
    <t>白河县麻虎镇2025年度魔芋产业奖补项目</t>
  </si>
  <si>
    <t>白河县2025年农业产业肥料奖补项目</t>
  </si>
  <si>
    <t>购买生物有机肥3500吨，用于扶持全县市场主体粮油、茶叶、黄姜、魔芋等产业管护（管理）施肥47500亩。其中：粮油产业管理肥料奖补面积25000亩，奖补标准50公斤/亩，奖补肥料1250吨；茶桑果管护肥料奖补面积10500亩，奖补标准100公斤/亩，奖补肥料1050吨；黄姜产业管理肥料奖补面积8000亩，奖补标准100公斤/亩，奖补肥料800吨；魔芋产业管理肥料奖补面积4000亩，奖补标准100公斤/亩，奖补肥料400吨。</t>
  </si>
  <si>
    <t>11个镇</t>
  </si>
  <si>
    <t>2025年1至12月</t>
  </si>
  <si>
    <t>完成购买生物有机肥3500吨，用于扶持全县市场主体及大户粮油、茶叶、黄姜、魔芋等产业管护（管理）施肥47500亩，实现促进产业发展目标。通过土地流转、劳务务工、带动生产等方式带动农户710户增收，其中脱贫户（含监测户）250户，预计户年均增收不低于2000元。</t>
  </si>
  <si>
    <t>白河县2025年度生态养殖产业奖补项目</t>
  </si>
  <si>
    <t>建圈舍3000平方米以上，奖补标准：新建或扩建圈舍500平方米以上每增加100平方米增加扶持1万元；养猪15700头以上，引种母猪750头以上。奖补标准：年饲养生猪300头或养二元母猪30头，一次性扶持5万元，年饲养生猪300头以上每增加100头增加扶持1万元，养母猪30头以上，每增加10头增加扶持1万元，扶持金额上限50万元；养牛1500头以上，奖补标准：养牛50头，一次性扶持5万元，50头以上每增加10头扶持1万元。扶持金额上限50万元；养羊600只以上，奖补标准：养羊100只，一次性扶持5万元，扶持金额上限30万元；养鸡20万羽以上，奖补标准：肉禽养殖年累计出栏10000羽一次性扶持5万元，出栏10000羽以上每增加2000羽增加扶持1万元，扶持金额上限50万元。补助标准按《白河县生态养殖(水产）产业高质量发展扶持办法（试行）》。</t>
  </si>
  <si>
    <t>通过流转土地、就业务工、带动生产等方式。</t>
  </si>
  <si>
    <t>完成建圈舍3000平方米以上，养猪15700头以上，引种母猪750头以上，养牛1500头以上，养羊600只以上，养鸡20万羽以上。实现养殖增收目标，通过流转土地、就业务工、带动生产等方式带动380户增收，其中脱贫户（含监测户）不低于138户，预计户年均增收不低于2000元。</t>
  </si>
  <si>
    <t>白河县2025年度水产养殖产业奖补项目</t>
  </si>
  <si>
    <t>新建陆基鱼池5000立方米以上，奖补标准：新建或扩建陆基圆桶养殖，圆桶安置、进排水系统、尾水处理系统、电力系统以及保温设施设备完善，有相应的防疫、生产、无害化处理等生产记录，安置陆基圆桶单体直径需大于8米，深度需大于1.8米，或圆桶容积需超过45m³，按照150 元/m³予以补助；新建池塘2000平方米水面以上，奖补标准：新建或扩建塘、池2000平方米以上，土地、环保和养殖业备案齐全，有相关配套的尾水处理设施及无害化处理设施，有配套的尾水净化塘池，安全生产设施设备完善，有相应的防疫、生产、无害化处理等生产记录，一次性扶持5万元；养鱼120万尾以上，奖补标准：养殖鱼5万尾，一次性扶持5万元，每增加1万尾增加扶持1万元。补助标准按《白河县生态养殖(水产）产业高质量发展扶持办法（试行）》。</t>
  </si>
  <si>
    <t>完成新建陆基鱼池5000立方米以上，新建池塘2000平方米水面以上，养鱼120万尾以上。实现养殖增收目标，通过流转土地、就业务工、带动生产等方式带动103户增收，其中脱贫户（含监测户）不低于38户，预计户年均增收不低于2000元。</t>
  </si>
  <si>
    <t>白河县2025年度木瓜产业基地建设补助项目</t>
  </si>
  <si>
    <t>一是优良品种培育选育200亩,补助标准1000元/亩；二是木瓜园提质增效4500亩，补助标准400元/亩；病虫害防治5000亩，补助标准100元/亩；三是购置肥料500吨，补助标准200斤/亩；四是新建木瓜示范基地300亩，补助标准2000元/亩。</t>
  </si>
  <si>
    <t>林业局</t>
  </si>
  <si>
    <t>通过林地流转、农产品回收、劳务带动的方式带动周边群众增收。</t>
  </si>
  <si>
    <t>完成项目建设内容，通过林地流转、农产品回收、劳务带动的方式带动205户增收，其中脱贫户62户，预计户年均增收不低于2000元。</t>
  </si>
  <si>
    <t>白河县2025年度木瓜产业生产加工补助项目</t>
  </si>
  <si>
    <t>一是收购木瓜超10吨以上，补助标准400元/吨；二是以上一年度企业申报表销售额为准进行产品销售奖补。</t>
  </si>
  <si>
    <t>4镇</t>
  </si>
  <si>
    <t>完成项目建设内容，通过林地流转、农产品回收、劳务带动的方式带动70户增收，其中脱贫户23户，预计户年均增收不低于2000元。</t>
  </si>
  <si>
    <t>白河县2025年度木瓜产业品牌建设补助项目</t>
  </si>
  <si>
    <t>一是与高校和科研院所合作，指导开展种质资源调查与良种选育、病虫害防治、高效栽培等事项；二是开展白河木瓜区域公用品牌推介，提高品牌影响力和知名度。</t>
  </si>
  <si>
    <t>相关镇</t>
  </si>
  <si>
    <t>完成项目建设内容，通过林地流转、农产品回收、劳务带动的方式带动25户增收，其中脱贫户10户，预计户年均增收不低于2000元。</t>
  </si>
  <si>
    <t>白河县2025年特色经济林补助项目</t>
  </si>
  <si>
    <t>特色经济林巩固提升2500亩，补助标准为：巩固提升每亩补助400元，肥料每亩补助200元。</t>
  </si>
  <si>
    <t>5镇</t>
  </si>
  <si>
    <t>各相关村</t>
  </si>
  <si>
    <t>通过林地流转、劳务用工带动增收。</t>
  </si>
  <si>
    <t>完成项目建设内容，通过林地流转、劳务用工带动等方式带动群众150户280人增收受益，其中直接受益脱贫户45户90人，预计户年均增收2000元以上。</t>
  </si>
  <si>
    <t>白河县2025年林下经济发展补助项目</t>
  </si>
  <si>
    <t>林下种植中药材1250亩，每亩补助400元。</t>
  </si>
  <si>
    <t>完成项目建设内容，通过林地流转、劳务用工带动等方式带动群众50户98人增收受益，其中直接受益脱贫户15户45人，预计户年均增收2000元以上。</t>
  </si>
  <si>
    <t>白河县2025年核桃产业巩固提升项目</t>
  </si>
  <si>
    <t>对11个镇5000亩核桃园的规范化管理，实施除草、施肥、修剪、刷白、病虫害防治等措施，提高核桃园亩均效益。补助标准为：巩固提升管护每亩补助400元，肥料每亩补助200元。</t>
  </si>
  <si>
    <t>通过土地流转、劳务带动等方式带动周边群众增收。</t>
  </si>
  <si>
    <t>完成项目建设内容，通过土地流转、务工等方式带动不低于300户600人增收受益，其中直接受益脱贫户150户300人，户均增收不低于2000元。</t>
  </si>
  <si>
    <t>2025年文冠果试点示范建设补助项目</t>
  </si>
  <si>
    <t>新建文冠果试点示范面积250亩，奖补标准2000元/亩。</t>
  </si>
  <si>
    <t>2镇</t>
  </si>
  <si>
    <t>2村</t>
  </si>
  <si>
    <t>通过土地流转、劳务用工、产品回收带动不低于50户100人增收，其中脱贫户不低于15户30人，户均增收不低于2000元。</t>
  </si>
  <si>
    <t>白河县2025年园区建设补助项目</t>
  </si>
  <si>
    <t>培育创建市级园区1个，巩固提升特色经济林面积500亩，新建加工厂房500平方米，购置生产线1条，冻库200m³。</t>
  </si>
  <si>
    <t>火焰村</t>
  </si>
  <si>
    <t>通过林地流转、劳务用工带动增收</t>
  </si>
  <si>
    <t>完成项目建设内容，通过林地流转、劳务用工带动等方式带动群众50户100人增收受益，其中直接受益脱贫户15户30人，预计户年均增收2000元以上。</t>
  </si>
  <si>
    <t>白河县2025年林果示范基地建设补助项目</t>
  </si>
  <si>
    <t>培育创建市级林果示范基地4个，特色经济林巩固提升250亩，林下种植魔芋250亩，其中管护提升每亩补助400元，林下魔芋每亩补助400元。</t>
  </si>
  <si>
    <t>完成项目建设内容，通过林地流转、劳务用工带动等方式带动群众20户40人增收受益，其中直接受益脱贫户6户12人，预计户年均增收2000元以上。</t>
  </si>
  <si>
    <t>白河县2025年龙头企业建设补助项目</t>
  </si>
  <si>
    <t>培育创建市级龙头企业1个，经济林巩固提升200亩，补助标准为：管护提升每亩补助400元。</t>
  </si>
  <si>
    <t>1镇</t>
  </si>
  <si>
    <t>1村</t>
  </si>
  <si>
    <t>完成项目建设内容，通过林地流转、劳务用工带动等方式带动群众8户16人增收受益，其中直接受益脱贫户3户6人，预计户年均增收2000元以上。</t>
  </si>
  <si>
    <t>白河县2025年航母示范园区建设项目</t>
  </si>
  <si>
    <t>实施核桃园科学管理面积500亩，新发展核桃林下经济济500亩，修建采摘步道长2公里，宽1.2米、厚10公分。</t>
  </si>
  <si>
    <t>通过土地流转、劳务用工、产品回收带动不低于80户160人增收，其中脱贫户不低于30户60人，户均增收不低于2000元。</t>
  </si>
  <si>
    <t>白河县2025年航母园区建设项目</t>
  </si>
  <si>
    <t>实施核桃园科学管理300亩，新发展林下经济200亩，购置核桃生产加工设备，修建采摘步道长2公里，宽1.2米、厚10公分。</t>
  </si>
  <si>
    <t>通过土地流转、劳务用工、产品回收带动不低于60户120人增收，其中脱贫户不低于20户40人，户均增收不低于2000元。</t>
  </si>
  <si>
    <t>白河县2025年现代农业园区建设奖补项目</t>
  </si>
  <si>
    <t>围绕富硒食品产业链产业链茶叶产业、生态肉业等重点产业建设，新培育市级航母园区2个、市级现代农业园区3个。补助标准：按照《安康市现代农业园区认定管理办法》（安农园组发〔2023〕2号）执行，市级示范航母园区每个奖补80万元，市级航母园区每个奖补60万元，市级现代农业园区每个奖补50万元。</t>
  </si>
  <si>
    <t>完成新培育市级航母园区2个、市级现代农业园区3个，实现提升现代农业园区产业承载能力和辐射带动能力目标，通过土地流转、劳务务工、带动生产、农产品回收等方式带动农户270户增收，其中脱贫户（含监测户）100户，预计户年均增收不低于2000元。</t>
  </si>
  <si>
    <t>（二）</t>
  </si>
  <si>
    <t>加工流通项目</t>
  </si>
  <si>
    <t>白河县2025年农产品仓储保鲜冷链物流设施奖补项目</t>
  </si>
  <si>
    <t>扶持35家市场主体新建农产品仓储保鲜冷链物流设施2800吨及相关配套设施设备。补助标准：补助比例上限不超过建设设施总造价的30%，单个建设主体补贴资金总额最高不超过100万元，财政扶持资金形成的固定资产产权归所在村集体所有。</t>
  </si>
  <si>
    <t>完成新建保鲜库、冷藏库、冷冻库1250吨和气调库100吨及相关配套设施设备，实现完善产业发展配套设施建设目标，通过务工、带动生产、农产品回收等方式带动农户110户增收，其中脱贫户（含监测户）52户，预计户年均增收不低于2000元。</t>
  </si>
  <si>
    <t>（三）</t>
  </si>
  <si>
    <t>产业园区配套设施项目</t>
  </si>
  <si>
    <t>白河县城关镇牛角村2025年度产业配套设施项目</t>
  </si>
  <si>
    <t>牛角村1组蔬菜基地产业路提升改造0.8公里，宽4.5米，厚18公分。</t>
  </si>
  <si>
    <t>牛角村</t>
  </si>
  <si>
    <t>2025年1月至7月</t>
  </si>
  <si>
    <t>通过就业务工、带动生产等方式。</t>
  </si>
  <si>
    <t>通过项目实施，优化产业发展环境。项目建成后辐射带动47户157人发展产业，其中脱贫户（含监测户）31户106人，项目建设期通过直接务工方式带动当地20户农户增收，预计年增收不低于16万元。</t>
  </si>
  <si>
    <t>白河县城关镇胜利村2025年度产业配套设施建设项目</t>
  </si>
  <si>
    <t>胜利村六组林果产业园产业路提升改造2公里，路面宽4.5米，厚18公分。</t>
  </si>
  <si>
    <t>胜利村</t>
  </si>
  <si>
    <t>交通局</t>
  </si>
  <si>
    <t>通过带动务工等方式增收。改善群众生产生活条件。</t>
  </si>
  <si>
    <t>通过项目实施，优化产业发展环境，项目建成后辐射带动53户179人发展产业，其中脱贫户（含监测户）13户45人，项目建设期通过直接务工方式带动当地30户农户增收，预计务工增收不低于40万元。</t>
  </si>
  <si>
    <t>白河县城关镇幸福村2025年度生态养殖产业配套设施建设项目</t>
  </si>
  <si>
    <t>硬化幸福村毛绍春养殖场产业路0.3公里，宽3.5米，厚18公分。新修干砌石挡墙2000立方米。</t>
  </si>
  <si>
    <t>幸福村</t>
  </si>
  <si>
    <t>通过项目实施，优化产业发展环境。项目建成后辐射带动41户133人发展产业，其中脱贫户（含监测户）19户55人，项目建设期通过直接务工方式带动当地10户农户增收，预计年增收不低于9万元。</t>
  </si>
  <si>
    <t>白河县城关镇幸福村2025年度产业配套设施（天麻产业园）建设项目</t>
  </si>
  <si>
    <t>新建丰田天麻产业园蓄水池1座200m³。</t>
  </si>
  <si>
    <t>通过项目实施，优化产业发展环境。项目建成后辐射带动61户203人发展产业，其中脱贫户（含监测户）27户88人，项目建设期通过直接务工方式带动当地5户农户增收，预计年增收不低于3.5万元。</t>
  </si>
  <si>
    <t>白河县城关镇安槐村2025年度产业配套设施建设项目</t>
  </si>
  <si>
    <t>安槐村粮油基地示范点产业路提升改造1公里，宽3.5米，厚18公分。</t>
  </si>
  <si>
    <t>安槐村</t>
  </si>
  <si>
    <t>通过项目实施，优化产业发展环境，项目建成后辐射带动41户149人群众发展产业，其中脱贫户（含监测户）33户127人。项目建设期通过直接务工方式带动当地10户农户增收，预计年增收不低于8万元。</t>
  </si>
  <si>
    <t>白河县城关镇安福村2025年产业配套设施建设（纯森养殖场）项目</t>
  </si>
  <si>
    <t xml:space="preserve">
提升改造纯森养殖场产业路0.75公里，宽3.5米，厚18公分。</t>
  </si>
  <si>
    <t>安福村</t>
  </si>
  <si>
    <t>通过项目实施，优化产业发展环境，项目建成后辐射带动30户85人发展产业，其中脱贫户（含监测户）10户35人。项目建设期通过直接务工方式带动当地10户农户增收，预计年增收不低于6万元。</t>
  </si>
  <si>
    <t>白河县城关镇安福村2025年产业配套设施建设（蔬菜采摘基地）项目</t>
  </si>
  <si>
    <t>新修蔬菜基地采摘步道1500米，宽1.2米，提升改造产业路200米，宽3.5米，厚18公分。</t>
  </si>
  <si>
    <t>通过项目实施，优化产业发展环境，项目建成后辐射带动30户93人发展产业，其中脱贫户（含监测户）10户29人。项目建设期通过直接务工方式带动当地10户农户增收，预计年增收不低于6万元。</t>
  </si>
  <si>
    <t>白河县城关镇幸福村2025年度产业配套设施建设（天麻产业园）项目</t>
  </si>
  <si>
    <t>幸福村九组天麻魔芋产业路路面硬化1公里，宽3.5米、厚18厘米。</t>
  </si>
  <si>
    <t>通过项目实施，优化产业发展环境。项目建成后辐射带动30户118人发展产业，其中脱贫户（含监测户）15户58人，项目建设期通过直接务工方式带动当地10户农户增收，预计年增收不低于8万元。</t>
  </si>
  <si>
    <t>白河县城关镇幸福村2025年度产业配套设施建设项目</t>
  </si>
  <si>
    <t>幸福村梁家寨粮油基地新修产业路1.8公里，路面硬化宽4.5米，厚18公分。</t>
  </si>
  <si>
    <t>通过项目实施，优化产业发展环境，项目建成后辐射带动135户453人发展产业，其中脱贫户（含监测户）49户152人，项目建设期通过直接务工方式带动当地30户农户增收，预计务工增收不低于36万元。</t>
  </si>
  <si>
    <t>白河县中厂镇石梯社区2025年种养殖园区产业配套设施项目</t>
  </si>
  <si>
    <t>新修及硬化园区产业路1.1公里，宽3.5米，厚18公分；铺设采摘步道1600米、宽1.2米，厚15公分；新建小型灌溉蓄水池1个60m³，恢复老堰渠破损5处280米（堰渠宽0.5米、深0.4米）。财政投入形成资产归村集体所有。</t>
  </si>
  <si>
    <t>石梯社区</t>
  </si>
  <si>
    <t>2025年1月-10月</t>
  </si>
  <si>
    <t>完成项目建设内容：木瓜发展产业，带动群众木瓜销售、就业。</t>
  </si>
  <si>
    <t>完成项目建设内容，通过土地流转，务工、产品收购方式带动50户增收，预计户年均增收不低于2000元。</t>
  </si>
  <si>
    <t>白河县中厂镇马安社区2025年中药材种植园区产业配套设施项目</t>
  </si>
  <si>
    <t>硬化中药材种植园区产业路1公里、宽3.5米、厚18公分。财政投入形成资产归村集体所有。</t>
  </si>
  <si>
    <t>马安社区</t>
  </si>
  <si>
    <t>带动农户务工25人，其中脱贫户8户10人，监测户1人，户均增收2000元以上。改善生产生活条件。</t>
  </si>
  <si>
    <t>通过项目建设，解决生产物资运输，提升生产效益，.带动农户务工25人，其中脱贫户8人10人，监测户1人，户均增收2000元以上。</t>
  </si>
  <si>
    <t>白河县中厂镇顺利社区2025年木瓜产业园区产业配套设施项目</t>
  </si>
  <si>
    <t>硬化顺利社区木瓜产业园区产业路2公里，宽3.5米、厚18公分。财政投入形成资产归村集体所有。</t>
  </si>
  <si>
    <t>顺利社区</t>
  </si>
  <si>
    <t>土地流和带动农户务工60人，其中脱贫户9人，户均增收2000元以上</t>
  </si>
  <si>
    <t>通过项目建设，解决生产物资运输，提升生产效益，土地流和带动农户务工60人，其中脱贫户9人，户均增收2000元以上。</t>
  </si>
  <si>
    <t>白河县中厂镇迎新社区2025年度中药材产业园区配套设施项目</t>
  </si>
  <si>
    <t>迎新社区店子沟中药材产业园区产业路修复、硬化，长6.5公里、宽3.5米、厚度18公分；</t>
  </si>
  <si>
    <t>迎新社区</t>
  </si>
  <si>
    <t>完成项目建设内容，通过土地林地流转，园区务工方式带动180户增收，其中监测户17户（不低于总带动户数的30%），预计户年均增收不低于2000元。</t>
  </si>
  <si>
    <t>完成项目建设内容，通过土地林地流转，园区务工方式带动45户增收，预计户年均增收不低于2000元。</t>
  </si>
  <si>
    <t>白河县中厂镇迎新社区2025年度黄姜产业园区配套设施项目</t>
  </si>
  <si>
    <t>新修蓄水池50立方米三座，铺设70无缝钢水管1000米。财政投入形成资产归村集体所有。</t>
  </si>
  <si>
    <t>土地流转及务工，带动农户务工25人，其中脱贫户及监测户6户19人，监测户1人户均增收2000元以上</t>
  </si>
  <si>
    <t>通过项目建设，解决生产用水，增加产业收成，.带动农户务工25人，其中脱贫户及监测户6户19人，监测户1人户均增收2000元以上</t>
  </si>
  <si>
    <t>白河县构朳镇凉水村2025年度桃子产业园区配套设施项目</t>
  </si>
  <si>
    <t>凉水村1组白河柳林现代农业发展有限公司桃子产业园区新建产业路1.5公里，宽3.5米、厚18厘米，财政投入形成资产归村集体所有。</t>
  </si>
  <si>
    <t>凉水村</t>
  </si>
  <si>
    <t>改善农业园区基础设施条件，从而促进务工增收</t>
  </si>
  <si>
    <t>改善农业园区基础设施条件，直接带动34户群众发展产业，带动群众务工增收500元</t>
  </si>
  <si>
    <t>白河县构朳镇凉水村5组2025年度蔬菜园产业配套设施项目</t>
  </si>
  <si>
    <t>凉水村蔬菜产业园新建100立方米蓄水池1个（二次倒运300米），截水坝1座（6米宽）（二次倒运350米），过滤池1座30方（二次倒运300米），铺设PE40管网3000米，财政投入形成资产归村集体所有。</t>
  </si>
  <si>
    <t>改善农业园区基础设施条件，直接带动53户群众发展产业，带动群众务工增收500元</t>
  </si>
  <si>
    <t>白河县构朳镇东坡村2025年度养牛产业园区配套设施建设项目</t>
  </si>
  <si>
    <t>东坡村11组养牛产业园区硬化产业路1.1公里，宽3.5米，厚18厘米，挖土石方10000m³，财政投入形成资产归村集体所有。</t>
  </si>
  <si>
    <t>东坡村</t>
  </si>
  <si>
    <t>改善农业园区基础设施条件，直接带动31户群众发展产业，实现户均增收1000元以上。</t>
  </si>
  <si>
    <t>白河县构朳镇东坡村2025年度养殖产业园区配套设施建设项目</t>
  </si>
  <si>
    <t>东坡村11组道华养殖场产业园区新建化粪池1处100m³，检查井5处，新修污水管网850米，浆砌石挡墙1400立方米。</t>
  </si>
  <si>
    <t>务工增收，改善25户群众生产生活条件，以及保证养殖场人畜饮水。</t>
  </si>
  <si>
    <t>改善农业园区基础设施条件，保障10户饮水安全，改善生产生活条件，带动10户群众务工增收500元。</t>
  </si>
  <si>
    <t>白河县构朳镇纸坊社区2025年猕猴桃产业园区配套设施建设项目</t>
  </si>
  <si>
    <t>纸坊社区三组猕猴桃产业园区修建园区步道长1200米，宽1.2米；新修干砌田坎长500米，宽1米，高1.5米；购置滴灌设备（中盛新能源全自动智能水肥一体机）1套及配套设施铺设φ20PE水管5000米，财政投入形成资产归村集体所有。</t>
  </si>
  <si>
    <t>纸坊社区</t>
  </si>
  <si>
    <t>改善农业园区基础设施条件，直接带动35户群众发展产业，实现户均增收1000元以上。</t>
  </si>
  <si>
    <t>白河县构朳镇纸坊社区2025年黄姜产业配套设施建设项目</t>
  </si>
  <si>
    <t>纸坊社区四组黄姜产业园区产业路硬化1公里，路面3.5米，厚18公分C30混凝土，开挖土石方6000立方米财政投入形成资产归村集体所有。</t>
  </si>
  <si>
    <t>改善农业园区基础设施条件，直接带动56户群众发展产业，实现户均增收1000元以上。</t>
  </si>
  <si>
    <t>白河县构朳镇家朳村2025年生态养羊产业园区配套设施建设项目</t>
  </si>
  <si>
    <t>家朳村六组吉春家庭农场养羊园区硬化产业路200米，宽度3.5米，厚度18厘米。财政投入形成资产归村集体所有。</t>
  </si>
  <si>
    <t>家朳村</t>
  </si>
  <si>
    <t>改善农业园区基础设施条件，直接带动16户群众发展产业，实现户均增收1000元以上。</t>
  </si>
  <si>
    <t>白河县构朳镇家朳村2025年猕猴桃产业园区配套设施建设项目</t>
  </si>
  <si>
    <t>家朳村猕猴桃产业园硬化产业路300米，宽度3.5米，厚度18公分。财政投入形成资产归村集体所有。</t>
  </si>
  <si>
    <t>白河县构朳镇高庄社区2025年度粮油产业园区配套设施建设项目</t>
  </si>
  <si>
    <t>高庄社区粮油示范产业园新建30立方米蓄水池1座（二次倒运150米），过滤池1座30方（二次倒运150米），铺设φ40PE管网1000米，高庄社区粮油示范产业园硬化产业路1.5公里，宽3.5米，18厘米，财政投入形成资产归村集体所有。</t>
  </si>
  <si>
    <t>高庄社区</t>
  </si>
  <si>
    <t>改善产业园区基础设施条件，直接带动43户群众发展产业，实现户增收1000元以上。</t>
  </si>
  <si>
    <t>白河县构朳镇玉门村2025年大豆玉米产业园区配套设施项目</t>
  </si>
  <si>
    <t>玉门村三组大豆玉米产业园区硬化产业路0.4公里，宽3.5米，厚18公分，财政投入形成资产归村集体所有。</t>
  </si>
  <si>
    <t>玉门村</t>
  </si>
  <si>
    <t>改善农业园区基础设施条件，直接带动28户群众发展产业，实现户均增收1000元以上。</t>
  </si>
  <si>
    <t>白河县构朳镇黑龙村2025年黄姜产业园区配套设施项目</t>
  </si>
  <si>
    <t>黑龙村黄姜产业园区地面新修步道2处，分别为长500米，宽3米；长500米，宽4米，共3500平方米，财政投入形成资产归村集体所有。</t>
  </si>
  <si>
    <t>黑龙村</t>
  </si>
  <si>
    <t>改善农业园区基础设施条件，直接带动18户群众发展产业，实现户均增收1000元以上。</t>
  </si>
  <si>
    <t>白河县卡子镇陈庄社区2025年度茶叶产业园区配套建设项目</t>
  </si>
  <si>
    <t>一是新修陈庄社区龙凤沟茶叶园区挡墙1处，长200米，高2.5米，均宽1.5米；二是新修陈庄社区半截沟茶业园区挡墙1处,长100米，高10米，均宽1.8米。</t>
  </si>
  <si>
    <t>陈庄社区</t>
  </si>
  <si>
    <t>土地流转、务工带动农户增收。</t>
  </si>
  <si>
    <t>在项目建设的基础上，带动30户农户，其中脱贫户（含监测户）10户，户年均增收不低于2000元。</t>
  </si>
  <si>
    <t>白河县卡子镇陈庄社区2025年香椿产业园配套设施建设项目</t>
  </si>
  <si>
    <t>新建香椿产业园蓄水池50m³1个，产业采摘步道500米，宽1.2米；拓宽改造一组柯家湾便民桥1座，宽2.5米，长20米。</t>
  </si>
  <si>
    <t>通过土地或农产品回收、劳务带动的方式带动周边群众增收。</t>
  </si>
  <si>
    <t>在项目建设的基础上，带动10户农户，其中脱贫户（含监测户）4户，户年均增收不低于2000元。</t>
  </si>
  <si>
    <t>白河县卡子镇陈庄社区2025年民俗旅游产业配套设施项目</t>
  </si>
  <si>
    <t>新建产业园区采摘步道250米，均宽1.5米，仿木栏杆长250米，高1.2米。</t>
  </si>
  <si>
    <t>发展产业通过务工带动群众增收。改善生产条件。</t>
  </si>
  <si>
    <t>在项目建设的基础上，带动59户农户，其中脱贫户（含监测户）15户，户年均增收不低于2000元。</t>
  </si>
  <si>
    <t>白河县卡子镇凤凰村2025年茶叶产业园区配套设施项目</t>
  </si>
  <si>
    <t>一是新修采摘步道1000米，均宽1.2米；二是铺设茶园配套灌溉管网φ63PE长1500米，管网φ32PE长1000米，管网φ25PE长2000米；三是新建拦水坝1座,长8米。</t>
  </si>
  <si>
    <t>凤凰村</t>
  </si>
  <si>
    <t>土地流转、务工、农产品回收等措施带动农户增收。</t>
  </si>
  <si>
    <t>在项目建设的基础上，带动75户农户，其中脱贫户（含监测户）25户，户年均增收不低于2000元。</t>
  </si>
  <si>
    <t>白河县卡子镇凤凰村2025年林下经济园区配套项目</t>
  </si>
  <si>
    <t>新建150m³蓄水池1个，100m³蓄水池1个铺设φ32PE管网2500米。</t>
  </si>
  <si>
    <t>务工措施带动农户增收，改善生产条件。</t>
  </si>
  <si>
    <t>提升产业发展，在项目基础上带动25户农户户均增收2000元以上。</t>
  </si>
  <si>
    <t>白河县卡子镇药树村2025年度茶叶产业园区配套设施项目</t>
  </si>
  <si>
    <t>茶叶园区采摘步道1000米，均宽1.2米。</t>
  </si>
  <si>
    <t>药树村</t>
  </si>
  <si>
    <t>土地流转，务工、农产品回收等措施带动农户增收</t>
  </si>
  <si>
    <t>在项目建设的基础上，带动16户农户，其中脱贫户（含监测户）8户，户年均增收不低于2000元。</t>
  </si>
  <si>
    <t>白河县卡子镇桂花村2025年度双鱼双生共享基地产业配套设施项目</t>
  </si>
  <si>
    <t>一是新修稻田养殖基地灌溉水渠1300米；二是新建产业园区300m³蓄水池1个，铺设φ75PE管网2000米。</t>
  </si>
  <si>
    <t>桂花村</t>
  </si>
  <si>
    <t>通过就业务工、带动生产、农产品回收等方式带动农户60户增收，其中脱贫户（含监测户）20户，户年均增收不低于2000元。</t>
  </si>
  <si>
    <t>白河县茅坪镇田湾村2025年五峰茶叶园区产业配套设施项目</t>
  </si>
  <si>
    <t>建设园区水源地围堰坝1个，长20米，高2米；建蓄水池1个200立方米，Ф32PE管道1200米，检查井6个；修建茶园采摘步道5000米宽1.2米；建人行桥2座（槽钢结构）长9.8米，宽1.4米；公路里挡1000米。</t>
  </si>
  <si>
    <t>田湾村</t>
  </si>
  <si>
    <t>务工增收、产业带动</t>
  </si>
  <si>
    <t>通过项目实施务工和茶园用工带动31户群众户均增收2000元以上。</t>
  </si>
  <si>
    <t>白河县茅坪镇油房村2025年养殖产业园配套设施项目</t>
  </si>
  <si>
    <t>硬化油房村养殖产业园产业路700米，路宽3.5米，厚0.18米。新修养殖产业园产业路1.6公里，宽4.5米。</t>
  </si>
  <si>
    <t>油房村</t>
  </si>
  <si>
    <t>2025年</t>
  </si>
  <si>
    <t>劳务用工，
产业带动</t>
  </si>
  <si>
    <t>通过项目实施用工、产业园带动、群众自主发展产业带动23户群众户均增收2000元以上。</t>
  </si>
  <si>
    <t>白河县茅坪镇联合村2025年桐子产业园配套设施项目</t>
  </si>
  <si>
    <t>新修联合村桐子园区产业路（毛路）长3.5公里，宽4.5米。</t>
  </si>
  <si>
    <t>联合村</t>
  </si>
  <si>
    <t>劳务用工，带动产业</t>
  </si>
  <si>
    <t>通过劳务用工，带动40户150人年均增收1000元以上。</t>
  </si>
  <si>
    <t>白河县茅坪镇彭家社区2025年佛洞山茶叶产业园配套设施项目</t>
  </si>
  <si>
    <t>新修及硬化佛洞山茶叶园区产业路0.6公里，宽3.5米，厚0.18公分。</t>
  </si>
  <si>
    <t>彭家社区</t>
  </si>
  <si>
    <t>通过流转土地、就业务工、带动生产、农产品回收等方式。</t>
  </si>
  <si>
    <t>完成茶园管护500亩、老茶园改造300亩，实现茶园提质增效增收目标，通过流转土地、就业务工、带动生产、农产品回收等方式带动农户25户增收，其中脱贫户（含监测户）15户，预计户年均增收不低于2000元。</t>
  </si>
  <si>
    <t>白河县茅坪镇枣树社区2025年碧根果产业园配套设施项目</t>
  </si>
  <si>
    <t>硬化产业路0.6公里，宽4.5米，厚18公分；排水沟500米。</t>
  </si>
  <si>
    <t>枣树社区</t>
  </si>
  <si>
    <t>项目施工用工、产业园建设带动群众增收</t>
  </si>
  <si>
    <t>打通枣树社区碧根果产业园交通瓶颈，通过项目施工用工、盟诚公司碧根果产业园联农带农、群众自主发展产业等多种方式带动18户群众户均增收1000元以上。</t>
  </si>
  <si>
    <t>白河县茅坪镇平安村2025年香椿产业园区配套设施项目</t>
  </si>
  <si>
    <t>新建平安村香椿园区灌溉蓄水池1座50立方米。</t>
  </si>
  <si>
    <t>平安村</t>
  </si>
  <si>
    <t xml:space="preserve">通过该项目实施有效解决香椿产业园无水可用问题，有效带动周边农户在产业园务工增收
</t>
  </si>
  <si>
    <t xml:space="preserve">通过该项目实施，带动农户5户在园区内务工增收，人均增收2000元以上
</t>
  </si>
  <si>
    <t>白河县茅坪镇平安村2025年产业配套设施建设项目</t>
  </si>
  <si>
    <t>硬化平安村粮油产业基地产业路长1.2公里，宽3.5米，厚18公分</t>
  </si>
  <si>
    <t>通过该项目实施有效解决一组部分农户出行问题及更好发展一组土地资源，带动务工增收。</t>
  </si>
  <si>
    <t>通过该项目实施，带动农户19户54人受益，人均增收2000元以上。</t>
  </si>
  <si>
    <t>白河县茅坪镇金刚村2025年产业配套设施项目</t>
  </si>
  <si>
    <t>新修金刚村一组白果坪魔芋产业园产业路1800米，路基宽4.5米。</t>
  </si>
  <si>
    <t>金刚村</t>
  </si>
  <si>
    <t>项目实施提供务工、改善产业发展</t>
  </si>
  <si>
    <t>通过项目实施提供务工岗位，交通条件改善促进群众增收，带动9户群众户均增收2000元以上。</t>
  </si>
  <si>
    <t>白河县茅坪镇彭家社区2025年产业配套设施建设项目</t>
  </si>
  <si>
    <t>新修彭家社区二组茶叶产业园区产业路路基长1.9公里，宽4.5米。</t>
  </si>
  <si>
    <t>项目实施提供务工、改善产业发展交通条件</t>
  </si>
  <si>
    <t>投入13.2万元，促进农户务工增收，改善产业发展交通条件</t>
  </si>
  <si>
    <t>白河县宋家镇双喜村2025年渔业养殖园区产业配套设施建设项目</t>
  </si>
  <si>
    <t>新修及硬化园区步道300米，宽1.2米，厚10公分；新修防护栏350米。</t>
  </si>
  <si>
    <t>双喜村</t>
  </si>
  <si>
    <t>通过增加务工就业岗位、土地流转，带动农户增收。</t>
  </si>
  <si>
    <t>改善园区基础设施条件，项目可带动周边20户30人务工就业，人均增收2000元。</t>
  </si>
  <si>
    <t>白河县宋家镇双喜村2025年歌风春燕茶叶园区产业配套设施项目</t>
  </si>
  <si>
    <t>新修及硬化产业步道200米、宽1.2米、厚15公分；新修蓄水池30立方米，铺设Ф32PE管道1000米，安全挡护200米。形成资产属村集体所有。</t>
  </si>
  <si>
    <t>改善园区基础设施条件，项目可带动周边18户40人务工就业，人均增收2000元。</t>
  </si>
  <si>
    <t>白河县宋家镇双喜村2025年鑫鹏源养殖园区产业配套设施项目</t>
  </si>
  <si>
    <t>园区道路硬化1公里、宽3.5米、厚18公分；新修蓄水池30立方米，铺设Ф32PE管道500米。形成资产属村集体所有。</t>
  </si>
  <si>
    <t>改善园区基础设施条件，项目可带动周边23户30人务工就业，人均增收2000元。</t>
  </si>
  <si>
    <t>白河县宋家镇焦赞村2025年苗木花卉基地配套设施项目</t>
  </si>
  <si>
    <t>新修蓄水池150立方米，形成资产属村集体所有。</t>
  </si>
  <si>
    <t>焦赞村</t>
  </si>
  <si>
    <t>改善园区基础设施条件，项目可带动周边10户20人务工就业，人均增收2000元。</t>
  </si>
  <si>
    <t>白河县宋家镇焦赞村2025年渔业养殖园区配套设施建设项目</t>
  </si>
  <si>
    <t>园区道路硬化1公里、宽3.5米、厚18公分。</t>
  </si>
  <si>
    <t>改善园区基础设施条件，项目可带动周边20户40人务工就业，人均增收2000元。</t>
  </si>
  <si>
    <t>白河县宋家镇焦赞村2025年希望农产品园区配套设施建设项目</t>
  </si>
  <si>
    <t>新修及硬化产业路300米，宽3.5米，厚18公分；铺设Ф63PE管道400米；新修拦水坝5立方米。形成资产属村集体所有。</t>
  </si>
  <si>
    <t>白河县宋家镇焦赞村2025年瑞丰农业园区配套设施建设项目</t>
  </si>
  <si>
    <t>新修园区步道500米，宽1.2米，厚10公分；新修20厘米排污管道160米；新修蓄水池10立方米，铺设Ф50PE管道360米、Ф40PE管道1200米、Ф25PE管道3500米；购置水泵4台。形成资产属村集体所有。</t>
  </si>
  <si>
    <t>白河县宋家镇焦赞村2025年生猪养殖园区配套设施建设项目</t>
  </si>
  <si>
    <t>新修蓄水池60立方米；拦水坝20立方米；铺设Ф32PE管道1000米。形成资产属村集体所有。</t>
  </si>
  <si>
    <t>改善园区基础设施条件，项目可带动周边13户30人务工就业，人均增收2000元。</t>
  </si>
  <si>
    <t>白河县宋家镇焦赞村2025年鑫睿种养殖园区配套设施建设项目</t>
  </si>
  <si>
    <t>硬化产业路0.8公里，宽3.5米，厚18公分；新修蓄水池20立方米。形成资产属村集体所有。</t>
  </si>
  <si>
    <t>白河县宋家镇磨坪社区2025年景浩园区配套设施建设项目</t>
  </si>
  <si>
    <t>新修及硬化园区步道1公里、宽1.2米、厚15公分；新修20立方米蓄水池1座，铺设Ф32PE管道500米。形成资产属村集体所有。</t>
  </si>
  <si>
    <t>磨坪社区</t>
  </si>
  <si>
    <t>白河县宋家镇磨坪社区2025年猕猴桃产业园配套设施建设项目</t>
  </si>
  <si>
    <t>硬化猕猴桃产业园产业路110米，宽3.5米，厚0.18米；新修拦水坝1处、铺设Ф25PE管道500米、修缮水窖2处。形成资产属村集体所有。</t>
  </si>
  <si>
    <t>改善园区基础设施条件，项目可带动周边5户10人务工就业，人均增收2000元。</t>
  </si>
  <si>
    <t>白河县宋家镇火焰村2025年万福种养殖园区产业配套设施项目</t>
  </si>
  <si>
    <t>新修蓄水池30立方米，拦水坝5立方米，铺设Ф32PE管道1500米。形成资产属村集体所有。</t>
  </si>
  <si>
    <t>改善园区基础设施条件，项目可带动周边9户20人务工就业，人均增收2000元。</t>
  </si>
  <si>
    <t>白河县宋家镇东桥村2025年万福茶叶园区产业配套设施建设项目</t>
  </si>
  <si>
    <t>新修拦水坝2处共60立方米；新修蓄水池30立方米；铺设Ф63PE管道1500米。形成资产属村集体所有。</t>
  </si>
  <si>
    <t>东桥村</t>
  </si>
  <si>
    <t>改善园区基础设施条件，项目可带动周边12户20人务工就业，人均增收2000元。</t>
  </si>
  <si>
    <t>白河县宋家镇太平社区2025年登峰农业园区配套设施建设项目</t>
  </si>
  <si>
    <t>新修蓄水池100立方米，拦水坝5立方米，铺设Ф32PE管道1000米。形成资产属村集体所有。</t>
  </si>
  <si>
    <t>太平社区</t>
  </si>
  <si>
    <t>改善园区基础设施条件，项目可带动周边13户20人务工就业，人均增收2000元。</t>
  </si>
  <si>
    <t>白河县宋家镇联络村2025年木瓜种植园区产业配套设施项目</t>
  </si>
  <si>
    <t>新修及硬化园区步道1公里、宽1.2米、厚15公分；晾晒场300平方米。形成资产属村集体所有。</t>
  </si>
  <si>
    <t>联络村</t>
  </si>
  <si>
    <t>改善园区基础设施条件，项目可带动周边10户15人务工就业，人均增收2000元。</t>
  </si>
  <si>
    <t>白河县宋家镇联络村2025年木瓜园区产业配套设施项目</t>
  </si>
  <si>
    <t>新修木瓜园区产业路（毛路）9公里，宽3.5米。</t>
  </si>
  <si>
    <t>改善园区基础设施条件，项目可带动周边45户90人务工就业，人均增收2000元。</t>
  </si>
  <si>
    <t>白河县宋家镇安乐村2025年天牧峰水产养殖园区产业配套设施项目</t>
  </si>
  <si>
    <t>新修及硬化园区产业路0.8公里，宽3.5米，厚18公分；新修产业步道（宽1.2米）1900米，防护900米；新修过滤池30立方米。形成资产属村集体所有。</t>
  </si>
  <si>
    <t>安乐村</t>
  </si>
  <si>
    <t>白河县宋家镇安乐村2025年板桥茶叶园区产业配套设施项目</t>
  </si>
  <si>
    <t>新修蓄水池100立方米，拦水坝5立方米；铺设Ф63PE管道500米、Ф32PE管道2000米、Ф25PE管道3000米。形成资产属村集体所有。</t>
  </si>
  <si>
    <t>改善园区基础设施条件，项目可带动周边15户25人务工就业，人均增收2000元。</t>
  </si>
  <si>
    <t>白河县宋家镇安乐村2025年兴源水产养殖园区产业配套设施项目</t>
  </si>
  <si>
    <t>硬化产业路200米，宽3.5米，厚18公分；新修产业步道300米，宽1.2米。</t>
  </si>
  <si>
    <t>改善园区基础设施条件，项目可带动周边6户10人务工就业，人均增收2000元。</t>
  </si>
  <si>
    <t>白河县双丰镇闫家社区2025年度女儿寨蜜蜂养殖产业园区配套设施项目</t>
  </si>
  <si>
    <t>新修女儿寨产业园区混凝土护岸长200米，高5米，宽1.5米。</t>
  </si>
  <si>
    <t>闫家社区</t>
  </si>
  <si>
    <t>通过劳务用工带动35人增收2万元。通过市场主体带动、土地流转、农产品回购等方式带动周围群众增收。</t>
  </si>
  <si>
    <t>扩大市场主体经营规模，充分发挥市场主体带动作用。通过劳务用工带动35人增收2万元。通过市场主体带动、土地流转、农产品回购等方式带动周围群众增收。</t>
  </si>
  <si>
    <t>白河县双丰镇闫家社区2025年度女儿谷粮油种植产业园区配套设施项目</t>
  </si>
  <si>
    <t>新建蓄水池300立方米1座；修建园区采摘步道长3000米、宽1米、厚10公分，形成资产属村集体所有。</t>
  </si>
  <si>
    <t>通过劳务用工带动70人增收20万元。通过市场主体带动、土地流转、农产品回购等方式带动周围群众增收。</t>
  </si>
  <si>
    <t>扩大市场主体经营规模，充分发挥市场主体带动作用。通过劳务用工带动70人增收20万元。通过市场主体带动、土地流转、农产品回购等方式带动周围群众增收。</t>
  </si>
  <si>
    <t>白河县双丰镇闫家社区2025年度郭家沟水产养殖产业园区配套设施项目</t>
  </si>
  <si>
    <t>新建蓄水池1座100立方米，铺设40PE管1000米；新修园区产业步道长500米、宽1.2米、厚10公分，防腐木栏杆300米，形成资产属村集体所有。</t>
  </si>
  <si>
    <t>通过劳务用工带动20人增收10万元。通过市场主体带动、土地流转、农产品回购等方式带动周围群众增收。</t>
  </si>
  <si>
    <t>扩大市场主体经营规模，充分发挥市场主体带动作用。通过劳务用工带动20人增收10万元。通过市场主体带动、土地流转、农产品回购等方式带动周围群众增收。</t>
  </si>
  <si>
    <t>白河县双丰镇闫家社区2025年度花卉产业配套设施项目</t>
  </si>
  <si>
    <t>闫家社区花卉苗木基地新修产业步道1公里、宽1.2米、厚0.15米；浆砌石挡墙长130米、高3.5米、宽1.2米，防腐木栏杆700米。</t>
  </si>
  <si>
    <t>通过劳务用工带动45人增收20万元。通过市场主体带动、土地流转等方式带动周围群众增收。</t>
  </si>
  <si>
    <t>通过市场主体带动、土地流转等方式带动周围群众增收。</t>
  </si>
  <si>
    <t>白河县双丰镇双安村2025年度状元沟农民种植养殖农民合作社产业配套项目</t>
  </si>
  <si>
    <t>新修稻田护岸长500米、宽1米、高3米，形成资产属村集体所有。</t>
  </si>
  <si>
    <t>双安村</t>
  </si>
  <si>
    <t>通过劳务用工带动57人增收5万元。通过市场主体带动、土地流转等方式带动周围群众增收。</t>
  </si>
  <si>
    <t>通过就业务工等方式带动15户增收，其中监测户3户，预计户年均增收不低于3000元。</t>
  </si>
  <si>
    <t>白河县双丰镇双安村2025年度林下魔芋产业配套项目</t>
  </si>
  <si>
    <t>新建20立方米蓄水池1座，30立方米农产品加工污水处理池1座，新建长50米截水坝，猕猴桃产业园护岸长100米、高3.5米、宽1.2米，形成资产属村集体所有。</t>
  </si>
  <si>
    <t>通过劳务用工带动57人增收10万元。通过市场主体带动、土地流转等方式带动周围群众增收。</t>
  </si>
  <si>
    <t>通过就业务工等方式带动16户增收，其中监测户3户，预计户年均增收不低于3000元。</t>
  </si>
  <si>
    <t>白河县双丰镇双安村2025年度林下中药材配套设施项目</t>
  </si>
  <si>
    <t>在状元沟林果园区新修拦水坝长8米、宽1.5米、高1.5米；铺设Ф50PE管道300米，新修堰渠长200米、宽0.8米、深0.4米；水田护岸修复长300米、宽1.2米、高2.5米；产业步道200米、宽1米形成资产属村集体所有。</t>
  </si>
  <si>
    <t>通过劳务用工带动50人增收8万元。通过市场主体带动、土地流转等方式带动周围群众增收。</t>
  </si>
  <si>
    <t>通过就业务工等方式带动100增收，年均增收不低于3000元。</t>
  </si>
  <si>
    <t>白河县双丰镇双安村2025年度林麝养殖产业配套项目</t>
  </si>
  <si>
    <t>林麝养殖基地新修干砌石护岸长100米、高6米、宽1.5米</t>
  </si>
  <si>
    <t>通过劳务用工带动35人增收8万元。通过市场主体带动、土地流转等方式带动周围群众增收。</t>
  </si>
  <si>
    <t>通过就业务工等方式带动10户增收，其中监测户3户，预计户年均增收不低于3000元。</t>
  </si>
  <si>
    <t>白河县双丰镇双河社区2025年度丰源湾产业园区配套设施项目</t>
  </si>
  <si>
    <t>新建1200立方米蓄水池一座，铺设引水管网400PE管800米、160PE管1200米、90PE管300米、75PE管600米、50PE管300米，形成资产属村集体所有。</t>
  </si>
  <si>
    <t>双河社区</t>
  </si>
  <si>
    <t>通过务工用工带动30人就近务工创收18万元。改善生产生活条件。</t>
  </si>
  <si>
    <t>通过建设园区配套设施项目，帮助企业扩大生产经营，带动80户群众（其中脱贫户、监测户20户）户均增收2000元以上</t>
  </si>
  <si>
    <t>白河县双丰镇双河社区2025年度宝锋产业园区配套设施项目</t>
  </si>
  <si>
    <t>新修园区步道长1500米、宽2.5米、厚0.1米。</t>
  </si>
  <si>
    <t>通过务工用工带动10人就近务工创收5万元。改善生产条件。</t>
  </si>
  <si>
    <t>通过建设园区配套设施项目，帮助企业扩大生产经营，带动30户群众（其中脱贫户、监测户9户）户均增收2000元以上</t>
  </si>
  <si>
    <t>白河县双丰镇双河社区2025年度辉公裕养殖产业园区配套设施项目</t>
  </si>
  <si>
    <t>硬化双河社区辉公裕产业路长1.5 km，C30混凝土路面宽 3.5m，厚18cm。</t>
  </si>
  <si>
    <t>通过劳务用工带动15人增收3万元，改善30户75人生产条件</t>
  </si>
  <si>
    <t>通过建设园区配套设施项目，帮助企业扩大生产经营，带动5户脱贫户、监测户户均增收2000元以上。</t>
  </si>
  <si>
    <t>白河县双丰镇孔城村2025年度茶叶产业配套设施项目</t>
  </si>
  <si>
    <t>新修茶叶园采摘步道长300米、宽1.5米。</t>
  </si>
  <si>
    <t>孔城村</t>
  </si>
  <si>
    <t>通过劳务用工带动8人增收10万元，改善生产通行条件。</t>
  </si>
  <si>
    <t>通过建设园区配套设施项目，帮助企业扩大生产经营，带动8户脱贫户、监测户户均增收2000元以上。</t>
  </si>
  <si>
    <t xml:space="preserve"> 白河县西营镇栗园村2025年粮油种植产业配套设施项目</t>
  </si>
  <si>
    <t>栗园村粮油种植产业路修复3公里，宽3.5米，厚18公分，产业路内外挡干砌石300立方、浆砌石350立方，新修涵洞6处。</t>
  </si>
  <si>
    <t>栗园村</t>
  </si>
  <si>
    <t>带动农户务工增收，改善生产生活条件</t>
  </si>
  <si>
    <t>形成资产权属归村集体所有，按照西营镇资产管护办法要求由栗园村负责后续管护。通过项目实施改善26户91人的生产生活条件，其中脱贫户（含监测户）8户28人。项目建设期通过直接务工方式带动当地20人务工增收，预计人年均增收不低于5000元。</t>
  </si>
  <si>
    <t>白河县西营镇蔓营村2025年硒恩源农业园区产业配套设施项目</t>
  </si>
  <si>
    <t>硒恩园黄金木耳种植园区新修蓄水池50立方，新修拦水坝10立方，铺设Ф32PE管道2000米。</t>
  </si>
  <si>
    <t>蔓营村</t>
  </si>
  <si>
    <t>形成资产权属归村集体所有，按照西营镇资产管护办法要求由蔓营村负责后续管护。通过项目实施改善15户42人的生产生活条件，其中脱贫户（含监测户）6户21人。项目建设期通过直接务工方式带动当地6人务工增收，预计人年均增收不低于5000元。</t>
  </si>
  <si>
    <t>白河县西营镇蔓营村2025年金利农业园区产业配套设施项目</t>
  </si>
  <si>
    <t>金利核桃种植农业园区新修及硬化产业路1.2公里，宽3.5米，厚18公分，硬化路肩、排水沟2公里。</t>
  </si>
  <si>
    <t>形成资产权属归村集体所有，按照西营镇资产管护办法要求由蔓营村负责后续管护。通过项目实施改善60户211人的生产生活条件，其中脱贫户（含监测户）21户70人。项目建设期通过直接务工方式带动当地40人务工增收，预计人年均增收不低于5000元。</t>
  </si>
  <si>
    <t>白河县西营镇蔓营村2025年江奇农业园区产业配套设施项目</t>
  </si>
  <si>
    <t>江奇粮油种植基地建设产业步道1公里，宽2米，厚15公分，里外挡干砌石岸1100立方。</t>
  </si>
  <si>
    <t>形成资产权属归村集体所有，按照西营镇资产管护办法要求由蔓营村负责后续管护。通过项目实施改善41户143人的生产生活条件，其中脱贫户（含监测户）15户52人。项目建设期通过直接务工方式带动当地24人务工增收，预计人年均增收不低于5000元。</t>
  </si>
  <si>
    <t>白河县西营镇蔓营村2025年农耕民宿产业配套设施项目</t>
  </si>
  <si>
    <t>农耕民宿产业步道500米，宽2米，厚15公分，里外挡干砌石岸600立方。</t>
  </si>
  <si>
    <t>形成资产权属归村集体所有，按照西营镇资产管护办法要求由蔓营村负责后续管护。通过项目实施改善16户56人的生产生活条件，其中脱贫户（含监测户）8户25人。项目建设期通过直接务工方式带动当地12人务工增收，预计人年均增收不低于5000元。</t>
  </si>
  <si>
    <t>白河县西营镇蔓营村2025农函农业园区产业配套设施项目</t>
  </si>
  <si>
    <t>农函生猪养猪农业园区硬化产业路1.7公里（硬化路面宽3.5米，厚18公分）。</t>
  </si>
  <si>
    <t>形成资产权属归村集体所有，按照西营镇资产管护办法要求由蔓营村负责后续管护。通过项目实施改善39户136人的生产生活条件，其中脱贫户（含监测户）14户49人。项目建设期通过直接务工方式带动当地30人务工增收，预计人年均增收不低于5000元。</t>
  </si>
  <si>
    <t>白河县西营镇高桥村2025年老天良农业园区产业配套设施项目</t>
  </si>
  <si>
    <t>老天良黄姜种植农业园区硬化产业路0.8公里，宽3.5米，厚18公分。</t>
  </si>
  <si>
    <t>高桥村</t>
  </si>
  <si>
    <t>带动农户务工增收，改善生产生活条件。</t>
  </si>
  <si>
    <t>项目形成资产权属归村集体所有，按照西营镇资产管护办法要求由高桥村负责后续管护。通过项目实施改善17户59人的生产生活条件，其中脱贫户（含监测户）6户21人。项目建设期通过直接务工方式带动当地16人务工增收，预计人年均增收不低于4000元。</t>
  </si>
  <si>
    <t>白河县西营镇双垭村2025年林旺农业园区产业配套设施项目</t>
  </si>
  <si>
    <t>林旺粮油种植产业园区修建生产用水设施1处400立方（二次倒运200米），铺设50#管网2000米，拦水坝2个（二次倒运500米），每个宽6米，挡墙300立方；修复产业路100米，宽3.5米，厚18公分，干砌石 500立方。</t>
  </si>
  <si>
    <t>双垭村</t>
  </si>
  <si>
    <t>项目形成资产权属归村集体所有，按照西营镇资产管护办法要求由双垭村负责后续管护。通过项目实施改善提升41户108人的生产生活改善条件，其中脱贫户（含监测户）14户37人。项目建设期通过直接务工方式带动当地24人务工增收，预计人年均增收不低于5000元。</t>
  </si>
  <si>
    <t>白河县西营镇柳树村2025年华源农业园区产业配套设施项目</t>
  </si>
  <si>
    <t>柳树村华源粮油种植农业园区产业路修复3100米，硬化路面3.5米，厚18公分，产业路里外挡干砌石800m³，浆砌石1100m³，里挡浆砌石600m³。建蓄水池900立方米，63#1000米，外墙岸200立方。</t>
  </si>
  <si>
    <t>柳树村</t>
  </si>
  <si>
    <t>项目形成资产权属归村集体所有，按照西营镇资产管护办法要求由柳树村负责后续管护。通过项目实施改善76户266人的生产生活条件，其中脱贫户（含监测户）23户79人。项目建设期通过直接务工方式带动当地50人务工增收，预计人年均增收不低于6000元以上。</t>
  </si>
  <si>
    <t>白河县仓上镇天宝村2025年茶园产业配套设施建设项目</t>
  </si>
  <si>
    <t>新挖路基2.6公里，宽4.5米。硬化产业路1.5公里，宽3.5米，厚0.18米。涵洞4道：其中箱涵1道，管涵直径100cm1道，60cm2道。</t>
  </si>
  <si>
    <t>天宝村</t>
  </si>
  <si>
    <t>通过开展产业配套设施建设工作，完善市场主体生产设施，扩大市场主体经营规模，解决50户180人产业发展问题，实现产业高质量发展目标，通过务工方式带动脱贫户（含监测户）18户65人增收，预计年户均增收不低于3000元。</t>
  </si>
  <si>
    <t>白河县仓上镇红花村2025年魔芋种植基地产业配套设施项目</t>
  </si>
  <si>
    <t>新修魔芋种植基地产业路长1公里，宽5米，浆砌挡墙2900立方米。硬化长3公里，宽3.5米，厚0.18米，财政投入形成资产归村集体所有。</t>
  </si>
  <si>
    <t>红花村</t>
  </si>
  <si>
    <t>通过开展产业配套设施建设工作，完善市场主体生产设施，扩大市场主体经营规模，解决60户210人产业发展问题，实现产业高质量发展目标，通过务工方式带动脱贫户（含监测户）20户75人增收，预计年户均增收不低于3000元。</t>
  </si>
  <si>
    <t>白河县仓上镇红花村2025年明飞产业园配套设施项目</t>
  </si>
  <si>
    <t>硬化定海养殖厂、明飞黄姜种殖园产业路1.66公里，宽3.5米，厚0.18米，铺设涵管直径80cm的18米，直径100cm的20米，硬化采摘路111米，宽1米，厚0.1米，采摘步道台阶长12米，宽1.5米。</t>
  </si>
  <si>
    <t>通过开展产业配套设施建设工作，完善市场主体生产设施，扩大市场主体经营规模，解决35户120人产业发展问题，实现产业高质量发展目标，通过务工方式带动脱贫户（含监测户）13户45人增收，预计年户均增收不低于3000元。</t>
  </si>
  <si>
    <t>白河县仓上镇东庄村2025年黑猪产业园配套设施建设项目</t>
  </si>
  <si>
    <t>硬化猪场产业路排水沟6450米，硬化路肩6450米，钢筋混凝土防护挡墙30米。财政投入形成资产归村集体所有。</t>
  </si>
  <si>
    <t>东庄村</t>
  </si>
  <si>
    <t>通过开展产业配套设施建设工作，完善市场主体生产设施，扩大市场主体经营规模，解决40户140人产业发展问题，实现产业高质量发展目标，通过务工方式带动脱贫户（含监测户）15户55人增收，预计年户均增收不低于3000元。</t>
  </si>
  <si>
    <t>白河县仓上镇槐坪村2025年春蕾农业园区产业配套设施项目</t>
  </si>
  <si>
    <t>硬化香椿产业园产业路0.084公里，宽3.5米，厚0.18米，硬化排水沟134米，片石混凝土防护墙95立方米，毛石浆砌防护墙257立方米，毛石干砌防护墙78立方米，铺设涵管直径30cm的227米，渗井7座。</t>
  </si>
  <si>
    <t>槐坪村</t>
  </si>
  <si>
    <t>通过开展产业配套设施建设工作，完善市场主体生产设施，扩大市场主体经营规模，解决15户55人产业发展问题，实现产业高质量发展目标，通过务工方式带动脱贫户（含监测户）6户22人增收，预计年户均增收不低于3000元。</t>
  </si>
  <si>
    <t>白河县仓上镇农庄村2025年生猪养殖基地产业桥建设项目</t>
  </si>
  <si>
    <t>新建产业桥一座，桥长12米，桥宽4.5米，引线长20米。</t>
  </si>
  <si>
    <t>农庄村</t>
  </si>
  <si>
    <t>通过开展产业配套设施建设工作，完善市场主体生产设施，扩大市场主体经营规模，解决19户57人产业发展问题，实现产业高质量发展目标，通过务工方式带动脱贫户（含监测户）7户25人增收，预计年户均增收不低于3000元。</t>
  </si>
  <si>
    <t>白河县仓上镇灯塔村2025年水产养殖基地产业配套设施改造项目</t>
  </si>
  <si>
    <t>拓宽改造仓上镇灯塔村水产养殖基地产业路2.1公里，宽4.5米，厚0.18米，硬化断板及拓宽部分硬化3000平方米，毛石浆砌900立方米。钢筋混凝土蓄水池100立方米，埋设Ф25PE输水管道5800米，取水点3个。</t>
  </si>
  <si>
    <t>灯塔村</t>
  </si>
  <si>
    <t>通过开展产业配套设施建设工作，完善市场主体生产设施，扩大市场主体经营规模，解决52户190人产业发展问题，实现产业高质量发展目标，通过务工方式带动脱贫户（含监测户）18户65人增收，预计年户均增收不低于3000元。</t>
  </si>
  <si>
    <t>白河县仓上镇马庄村2025年铁庄沟粮油基地产业路建设项目</t>
  </si>
  <si>
    <t>新修及硬化粮油基地产业路1000米，宽3.5米，厚0.18米，硬化排水沟800米，砂石路肩950米。</t>
  </si>
  <si>
    <t>马庄村</t>
  </si>
  <si>
    <t>通过开展产业配套设施建设工作，完善市场主体生产设施，扩大市场主体经营规模，解决35户125人产业发展问题，实现产业高质量发展目标，通过务工方式带动脱贫户（含监测户）13户45人增收，预计年户均增收不低于3000元。</t>
  </si>
  <si>
    <t>白河县冷水镇川共村2025年中药材产业园配套设施项目</t>
  </si>
  <si>
    <t>硬化中药材产业园区路面长1公里，宽3.5米，厚0.18米</t>
  </si>
  <si>
    <t>川共村</t>
  </si>
  <si>
    <t>通过就业务工、带动生产等方式促进搬迁群众增收。</t>
  </si>
  <si>
    <t>通过改善产业园区基础设施条件，解决园区运输生产条件问题；通过务工就业带动15户农户务工增收，预计年户均增收不低于2000元。</t>
  </si>
  <si>
    <t>白河县冷水镇川共村2025年魔芋产业园配套设施项目</t>
  </si>
  <si>
    <t>硬化魔芋产业园区路面长2.8公里，宽3.5米，厚0.18米。</t>
  </si>
  <si>
    <t>通过改善产业园区基础设施条件，解决园区运输生产条件问题；通过务工就业带动35户农户务工增收，预计年户均增收不低于2000元。</t>
  </si>
  <si>
    <t>白河县冷水镇三院社区2025年核桃产业园配套设施项目</t>
  </si>
  <si>
    <t>硬化核桃园区产业路1公里、宽3.5米、厚0.18米；新修园区采摘步道1500米、宽1.2米、厚0.1米；新修100立方米蓄水池1座、截水坝1座宽6米、Ф25PE管道2000米。</t>
  </si>
  <si>
    <t>三院社区</t>
  </si>
  <si>
    <t>通过改善产业园区基础设施条件，解决园区运输生产条件问题；通过务工就业带动50户农户务工增收，预计年户均增收不低于2000元。</t>
  </si>
  <si>
    <t>白河县冷水镇兴隆村2025年林下养鸡产业配套设施项目</t>
  </si>
  <si>
    <t>硬化林下养鸡产业路长2公里，宽3.5米，厚0.18米。</t>
  </si>
  <si>
    <t>兴隆村</t>
  </si>
  <si>
    <t>通过改善产业园区基础设施条件，解决园区运输生产条件问题；通过务工就业带动25户农户务工增收，预计年户均增收不低于2000元。</t>
  </si>
  <si>
    <t>白河县冷水镇兴隆村2025年二凤鸡产业园区配套设施项目</t>
  </si>
  <si>
    <t>硬化园区产业路长1.2公里、宽3.5米、厚0.18米，新建排水沟、路肩2200米。</t>
  </si>
  <si>
    <t>通过改善产业园区基础设施条件，解决园区运输生产条件问题；通过务工就业带动30户农户务工增收，预计年户均增收不低于2000元。</t>
  </si>
  <si>
    <t>白河县冷水镇兴隆村2025年养鸡产业基地配套设施建设项目</t>
  </si>
  <si>
    <t>新修养鸡产业路长1公里、宽3米、厚0.18米；新建Ф20PE供水管道1000米。</t>
  </si>
  <si>
    <t>通过改善产业园区基础设施条件，解决园区运输生产条件问题；通过务工就业带动40户农户务工增收，预计年户均增收不低于1500元。</t>
  </si>
  <si>
    <t>白河县冷水镇兴隆村2025年产业园区基地配套设施建设项目</t>
  </si>
  <si>
    <t>新修园区产业路1.5公里宽3.5米；修产业步道500米，宽1.5米，厚18公分；新建Ф20PE供水管道2000米。</t>
  </si>
  <si>
    <t>通过改善产业园区基础设施条件，解决园区运输生产条件问题；通过务工就业带动50户农户务工增收，预计年户均增收不低于1000元。</t>
  </si>
  <si>
    <t>白河县冷水镇友好村2025年黄姜产业园配套设施项目</t>
  </si>
  <si>
    <t>硬化黄姜产业园区路面长3.8公里，宽3.5米，厚0.18米。</t>
  </si>
  <si>
    <t>友好村</t>
  </si>
  <si>
    <t>通过改善产业园区基础设施条件，解决园区运输生产条件问题；通过务工就业带动40户农户务工增收，预计年户均增收不低于2000元。</t>
  </si>
  <si>
    <t>白河县冷水镇小双村2025年桔梗产业园配套设施项目</t>
  </si>
  <si>
    <t>硬化桔梗产业园区路面长1.5公里，宽3.5米，厚0.18米。</t>
  </si>
  <si>
    <t>小双村</t>
  </si>
  <si>
    <t>通过改善产业园区基础设施条件，解决园区运输生产条件问题；通过务工就业带动30户农户务工增收，预计年户均增收不低于1000元。</t>
  </si>
  <si>
    <t>白河县冷水镇中皇村2025年冷水鱼养殖产业配套设施建设项目</t>
  </si>
  <si>
    <t>新修及硬化中皇村冷水鱼养殖产业路长500米、宽3.5米、厚0.18米。</t>
  </si>
  <si>
    <t>通过改善产业园区基础设施条件，解决园区运输生产条件问题；通过务工就业带动15户农户务工增收，预计年户均增收不低于1500元。</t>
  </si>
  <si>
    <t>白河县冷水镇星义村2025年食用菌种植产业配套设施建设项目</t>
  </si>
  <si>
    <t>新修及硬化星义村食用菌种植产业路长600米、宽3.5米、厚0.18米。</t>
  </si>
  <si>
    <t>星义村</t>
  </si>
  <si>
    <t>通过改善产业园区基础设施条件，解决园区运输生产条件问题；通过务工就业带动20户农户务工增收，预计年户均增收不低于1500元。</t>
  </si>
  <si>
    <t>白河县冷水镇全家村2025年养鸡产业配套设施建设项目</t>
  </si>
  <si>
    <t>硬化产业园路面120米（含路基整理500立方米浆砌岸），宽3.5米，厚0.18米。</t>
  </si>
  <si>
    <t>全家村</t>
  </si>
  <si>
    <t>白河县冷水镇全家村2025年粮油种植基地产业配套设施项目</t>
  </si>
  <si>
    <t>新修全家村一组粮油种植基地排水沟、路肩2.5公里。</t>
  </si>
  <si>
    <t>白河县冷水镇东村社区2025年养鸡产业配套设施建设项目</t>
  </si>
  <si>
    <t>新修及硬化养鸡产业园路面300米，宽3.5米，厚0.18米。</t>
  </si>
  <si>
    <t>东村社区</t>
  </si>
  <si>
    <t>白河县麻虎镇太和村2025年种植产业配套设施项目</t>
  </si>
  <si>
    <t>新修太和村蔬菜种植产业园区采摘步道1800米、宽1米、厚10公分；新建100立方米蓄水池2座，拦水坝1座，铺设Ф63PE管道1200米、Ф40PE管道1800米、Ф25PE管道2500米；安装60个蔬菜大棚浇灌配套设施60套。</t>
  </si>
  <si>
    <t>太和村</t>
  </si>
  <si>
    <t>带动20人务工预计人均增收2000元以上。</t>
  </si>
  <si>
    <t>白河县麻虎镇里龙村2025年种养殖产业配套设施项目</t>
  </si>
  <si>
    <t>硬化里龙村安康益民田园农业有限公司产业道路2.75公里，厚18公分C30混凝土路面宽3.5米，每公里配套3-4处会车道。</t>
  </si>
  <si>
    <t>里龙村</t>
  </si>
  <si>
    <t>改善产业园区运输困难状况，受益群众130户516人，其中脱贫户45户150人，带动12人务工预计人均增收2000元以上。</t>
  </si>
  <si>
    <t>白河县麻虎镇兴坪村2025年种养殖产业配套设施项目</t>
  </si>
  <si>
    <t>硬化兴坪村二组产业道路C30混凝土路面长2.3公里，宽3.5米，厚18公分。</t>
  </si>
  <si>
    <t>兴坪村</t>
  </si>
  <si>
    <t>便利周边农户37户出行，带动12人务工预计人均增收2000元以上。</t>
  </si>
  <si>
    <t>白河县麻虎镇金银村2025年种植产业配套设施项目</t>
  </si>
  <si>
    <t>金银村二组明江源产业路，新修并硬化产业路1公里、配套路肩、排水沟，新建300立方水窖一座，铺设Ф63PE管道500米，铺设Ф40PE管道1500米，铺设Ф25PE管道300米。</t>
  </si>
  <si>
    <t>金银村</t>
  </si>
  <si>
    <t>便利园区周边农户52户出行，带动18人务工，预计人均增收2000元</t>
  </si>
  <si>
    <t>白河县西营镇花房村2025年烟草种植园产业配套设施项目</t>
  </si>
  <si>
    <t>改建西营镇花房村（王家沟口-旬阳界）烟草种植园产业路全长6公里，路基宽4.5米，路面宽3.5米，主要工作内容为全线路基改造、路基缺口修复、路面断板修补及路肩和排水沟硬化等。</t>
  </si>
  <si>
    <t>花房村</t>
  </si>
  <si>
    <t>改善交通条件，带动当地群众务工增收</t>
  </si>
  <si>
    <t>项目建设带动当地就业，解决35户106人生产资料、农产品运输问题，带动脱贫户务工增收36万元；项目建设后，有效改善区域通行条件，带动72户群众实现产业增收，其中：带动224名务工群众人均增收2000元以上。</t>
  </si>
  <si>
    <t>白河县中厂镇顺利社区2025年木瓜种植园产业配套设施建设项目</t>
  </si>
  <si>
    <t>改建产业路全长1.9公里，路基宽5米，路面宽4.5米，厚20cm，两侧各0.25米混凝土路肩及单侧排水沟等。</t>
  </si>
  <si>
    <t>项目建设带动当地就业，解决15户48人生产资料、农产品运输问题，带动脱贫户务工增收16万元；项目建设后，有效改善区域通行条件，带动25户群众实现产业增收，其中：带动80名务工群众人均增收2000元以上。</t>
  </si>
  <si>
    <t>白河县宋家镇集镇安置区2025年产业配套项目</t>
  </si>
  <si>
    <t>集镇安置区产业园产业路路基整修及硬化800米、宽3.5米、厚0.18米；场地平整及硬化1200平方米。</t>
  </si>
  <si>
    <t>发改局</t>
  </si>
  <si>
    <t>带动周边群众参入安置区产业发展，通过以工代赈方式带动30人务工增收，预计人均增收2000元以上。</t>
  </si>
  <si>
    <t>白河县宋家镇磨坪安置区2025年产业配套项目</t>
  </si>
  <si>
    <t>硬化磨坪安置区焦赞安置点园区产业路1.2公里、宽3.5米、厚0.18米，新修路肩及排水沟1.2公里。</t>
  </si>
  <si>
    <t>白河县双丰镇集镇安置区2025年产业配套设施项目</t>
  </si>
  <si>
    <t>混凝土硬化双河社区明英辉煌产业园区产业路长2公里，宽 3.5米，厚18公分，路肩宽 0.5米，排水沟宽 0.5米。</t>
  </si>
  <si>
    <t>带动周边群众参入安置区产业发展,通过以工代赈方式带动45人务工增收，预计人均增收2000元以上。</t>
  </si>
  <si>
    <t>白河县西营镇高桥安置区2025年产业配套设施项目</t>
  </si>
  <si>
    <t>土泉安置点富康源生猪养殖厂配套建设蓄水池100立方，拦水坝1座（耳扒沟4米，大曹沟5米），铺设Ф40PE管道1500米。</t>
  </si>
  <si>
    <t>带动周边群众参入安置区产业发展，通过以工代赈方式带动38人务工增收，预计人均增收2000元以上。</t>
  </si>
  <si>
    <t>白河县麻虎镇金银安置区2025年产业配套项目</t>
  </si>
  <si>
    <t>骏鑫养殖合作社配套建设500立方米中水回用水池1座，1.5米厚拦水坝1座。</t>
  </si>
  <si>
    <t>带动周边群众参入安置区产业发展，通过以工代赈方式带动13人务工增收，预计人均增收2000元以上。</t>
  </si>
  <si>
    <t>白河县国有林场2025年中央财政衔接资金黄家院（平顶山管护站）—余家园管护站连接经济节点道路硬化建设项目</t>
  </si>
  <si>
    <t>白河县国有林场黄家院（平顶山管护站）—余家园管护站连接经济节点道路硬化项目,本次修建4.0公里，本项目路基宽度为4.5米，路面宽3.5米，路幅划分为：0.5米（土路肩）+3.5米（行车道）+三角形水沟。路面面层为18cmC30水泥混凝土，基层为16cm开山石渣，总厚度：34cm；该项目起点K0+000位于平顶山养护站标草湖林区，终点K4+000止于余家园管护站。旧路为土石路，路基4.0-5.0m。本次设计主要内容包括：路基路面工程、排水工程、防护工程、安防工程等。项目建设期，预计通过劳务用工等方式累计带动农户100户，其中脱贫户30户，共计增收40万元以上。</t>
  </si>
  <si>
    <t>国有林场</t>
  </si>
  <si>
    <t>新营社区</t>
  </si>
  <si>
    <t>通过劳务带动的方式带动周边群众增收。带动务工增收。</t>
  </si>
  <si>
    <t>完成项目建设内容，通过劳务带动方式带动100户增收，其中监测户30户，预计户年均增收不低于4000元。</t>
  </si>
  <si>
    <t>白河县冷水镇红椿村2025年香菇产业园配套设施建设项目</t>
  </si>
  <si>
    <t>食用菌产业园新建保温棚1500平方米，修建简易生产用房400平方米，硬化地面500平方米。通过就业务工、带动生产方式带动农户增收，财政投入形成资产归村集体所有。</t>
  </si>
  <si>
    <t>红椿村</t>
  </si>
  <si>
    <t>统战部</t>
  </si>
  <si>
    <t>通过该项目实施，可改善园区基础设施条件，通过就业务工带动20户群众务工增收，预计年户均增收不低于2000元。</t>
  </si>
  <si>
    <t>（四）</t>
  </si>
  <si>
    <t>金融保险配套项目</t>
  </si>
  <si>
    <t>白河县2025年小额到户贷款贴息项目</t>
  </si>
  <si>
    <t>为5923余户脱贫户和监测户产业发展小额信贷资金贴息。</t>
  </si>
  <si>
    <t>通过对脱贫户、防返贫监测对象发展产业发放小额信贷，有效解决脱贫户、防返贫监测户资金短缺问题，并对产生的利息给予财政贴息，加大产业发展扶持力度。</t>
  </si>
  <si>
    <t>金融支持，投入1200万元，预计为5923余户小额信贷贴息，实现脱贫人口户均年增收2000元以上。</t>
  </si>
  <si>
    <t>白河县2025年互助资金占用费补贴项目</t>
  </si>
  <si>
    <t>为850脱贫户和监测户产业发展互助资金借款贴息。</t>
  </si>
  <si>
    <t>76个村</t>
  </si>
  <si>
    <t>通过对脱贫户（含防返贫监测帮扶对象）会员在村级互助协会借款占用费实施贴息扶持，解决有发展意愿的脱贫户（含防返贫监测帮扶对象）发展产业资金短缺困难，支持发展产业增加收入。</t>
  </si>
  <si>
    <t>投入补贴资金70万元，用于850户脱贫人口和防返贫监测人口产业发展互助资金借款占用费补贴项目，实现脱贫人口和监测人口年户均增收1500元以上。</t>
  </si>
  <si>
    <t>白河县2025年市场主体贷款贴息项目</t>
  </si>
  <si>
    <t>支付市场主体贷款贴息补助资金300万元，用于市场经营主体带动脱贫人口和监测人口发展产业，实现脱贫人口和监测人口稳定增收。</t>
  </si>
  <si>
    <t>市场经营主体与一般农户、脱贫户及防返贫监测对象建立的利益联结机制所支付资金不少于申报的贴息资金。</t>
  </si>
  <si>
    <t>金融支持，投入资金300万元，预计为全县11个镇30余家市场主体贷款实施贴息，实现脱贫户及监测户劳务人均年增收2000元以上。</t>
  </si>
  <si>
    <t>（五）</t>
  </si>
  <si>
    <t>新型农村集体经济发展项目</t>
  </si>
  <si>
    <t>白河县城关镇群力村2025年村集体经济农旅产业建设项目</t>
  </si>
  <si>
    <t>将资金注入到城关镇群力村合作社以资金入股方式将资金投入白河县文化旅游投资发展有限公司，由白河县文化旅游投资发展有限公司负责项目实施，主要用于改造提升民宿1处1300平方米（三层）、打造青木瓜产业果园50亩、建设产业步道500米，并配套完善公厕1处、污水处理设施5处、绿化2000平方米。年收益不低于5%，所投资金权属归属村集体经济组织所有，收益资金70%用于监测户及困难群众分红，30%用于村集体经济公益性事业。项目形成资产优先用于保障投入资金。使用村集体经济资金的市场主体以自有资产进行担保，并按使用资金的1%交纳风险补偿金，确保村集体经济资金安全。</t>
  </si>
  <si>
    <t>群力村</t>
  </si>
  <si>
    <t>2025年1-11月</t>
  </si>
  <si>
    <t>文旅广电局</t>
  </si>
  <si>
    <t xml:space="preserve">是         </t>
  </si>
  <si>
    <t xml:space="preserve">否        </t>
  </si>
  <si>
    <t>通过流转土地、就业务工、带动生产、收益分红等方式。</t>
  </si>
  <si>
    <t>通过该项目实施，进一步壮大村集体经济积累，增加农户收益，通过流转土地、就业务工、带动生产、收益分红等方式带动农户459户增收，预计户年均增收2000元以上，且所投资金形成的资产产权归村集体经济组织所有。</t>
  </si>
  <si>
    <t>白河县城关镇胜利村2025年村集体经济农旅产业建设项目</t>
  </si>
  <si>
    <t>将资金注入到城关镇胜利村合作社以资金入股方式将资金投入白河县文化旅游投资发展有限公司，由白河县文化旅游投资发展有限公司负责项目实施，主要用于改造提升民宿1处1300平方米（三层）、打造青木瓜产业果园50亩、建设产业步道500米，并配套完善公厕1处、污水处理设施5处、绿化2000平方米。年收益不低于5%，所投资金权属归属村集体经济组织所有，收益资金70%用于监测户及困难群众分红，30%用于村集体经济公益性事业。项目形成资产优先用于保障投入资金。使用村集体经济资金的市场主体以自有资产进行担保，并按使用资金的1%交纳风险补偿金，确保村集体经济资金安全。</t>
  </si>
  <si>
    <t>通过该项目实施，进一步壮大村集体经济积累，增加农户收益，通过流转土地、就业务工、带动生产、收益分红等方式带动农户406户增收，预计户年均增收2000元以上，且所投资金形成的资产产权归村集体经济组织所有。</t>
  </si>
  <si>
    <t>白河县中厂镇马安村2025年村集体经济建设项目</t>
  </si>
  <si>
    <t>将资金注入到中厂镇马安村合作社以资金入股方式将资金投入白河县文化旅游投资发展有限公司，由白河县文化旅游投资发展有限公司负责项目实施，主要用于改造提升桥儿沟现有古建筑民居房屋6处约2000平方米，用来培育产业业态6类，以茶叶、木瓜、绿松石等产业业态为主，改造提升木瓜主题民宿1处约300平方米，并配套完善沿线基础亮化350米、公厕1处、步道350米等其他相关设施。年收益不低于5%，所投资金权属归属村集体经济组织所有，收益资金70%用于监测户及困难群众分红，30%用于村集体经济公益性事业。项目形成资产优先用于保障投入资金。使用村集体经济资金的市场主体以自有资产进行担保，并按使用资金的1%交纳风险补偿金，确保村集体经济资金安全。</t>
  </si>
  <si>
    <t>马安村</t>
  </si>
  <si>
    <t>股份收益分红，劳务报酬</t>
  </si>
  <si>
    <t>通过该项目实施，进步壮大村集体经济积累，增加农户收益，通过就业务工、带动生产、收益分红等方式带动38户75人增收，预计户年均增收800元以上，且所投资金权属归属村集体经济组织所有。</t>
  </si>
  <si>
    <t>白河县构朳镇纸坊社区2025年村集体经济建设项目</t>
  </si>
  <si>
    <t>将资金注入到构朳镇纸坊社区股份经济合作社以资金入股方式将资金投入白河县文化旅游投资发展有限公司，由白河县文化旅游投资发展有限公司负责项目实施，主要用于改造提升桥儿沟现有古建筑民居房屋6处约2000平方米，用来培育产业业态6类，以茶叶、木瓜、绿松石等产业业态为主，改造提升木瓜主题民宿1处约300平方米，并配套完善沿线基础亮化350米、公厕1处、步道350米等其他相关设施。年收益不低于5%，所投资金权属归属村集体经济组织所有，收益资金70%用于监测户及困难群众分红，30%用于村集体经济公益性事业。项目形成资产优先用于保障投入资金。使用村集体经济资金的市场主体以自有资产进行担保，并按使用资金的1%交纳风险补偿金，确保村集体经济资金安全。</t>
  </si>
  <si>
    <t>劳务务工、入股分红</t>
  </si>
  <si>
    <t>通过该项目实施，进一步壮大村集体经济积累，增加农户收益，劳务务工、入股分红的方式带动农户45户149人年户均增收2000元以上</t>
  </si>
  <si>
    <t>白河县卡子镇卡子社区2025年村集体经济建设项目</t>
  </si>
  <si>
    <t>将资金注入到卡子镇卡子社区合作社以资金入股方式将资金投入白河县文化旅游投资发展有限公司，由白河县文化旅游投资发展有限公司负责项目实施，主要用于改造提升桥儿沟现有古建筑民居房屋6处约2000平方米，用来培育产业业态6类，以茶叶、木瓜、绿松石等产业业态为主，改造提升木瓜主题民宿1处约300平方米，并配套完善沿线基础亮化350米、公厕1处、步道350米等其他相关设施。年收益不低于5%，所投资金权属归属村集体经济组织所有，收益资金70%用于监测户及困难群众分红，30%用于村集体经济公益性事业。项目形成资产优先用于保障投入资金。使用村集体经济资金的市场主体以自有资产进行担保，并按使用资金的1%交纳风险补偿金，确保村集体经济资金安全。</t>
  </si>
  <si>
    <t>卡子社区</t>
  </si>
  <si>
    <t>通过资金入股、务工就业、收益分红方式带动农户增收。</t>
  </si>
  <si>
    <t>通过该项目实施，进一步壮大村集体经济积累，增加农户收益，通过资金入股、务工就业、收益分红方式带动36户农户增收，预计户年均增收2000元以上，且所投资金形成的资产产权归村集体经济组织所有。</t>
  </si>
  <si>
    <t>白河县卡子镇仓房村2025年村集体经济建设项目</t>
  </si>
  <si>
    <t>将资金注入到卡子镇仓房村合作社以资金入股方式将资金投入白河县文化旅游投资发展有限公司，由白河县文化旅游投资发展有限公司负责项目实施，主要用于改造提升桥儿沟现有古建筑民居房屋6处约2000平方米，用来培育产业业态6类，以茶叶、木瓜、绿松石等产业业态为主，改造提升木瓜主题民宿1处约300平方米，并配套完善沿线基础亮化350米、公厕1处、步道350米等其他相关设施。年收益不低于5%，所投资金权属归属村集体经济组织所有，收益资金70%用于监测户及困难群众分红，30%用于村集体经济公益性事业。项目形成资产优先用于保障投入资金。使用村集体经济资金的市场主体以自有资产进行担保，并按使用资金的1%交纳风险补偿金，确保村集体经济资金安全。</t>
  </si>
  <si>
    <t>仓房村</t>
  </si>
  <si>
    <t>通过该项目实施，进一步壮大村集体经济积累，增加农户收益，通过资金入股、务工就业、收益分红方式带动35户农户增收，预计户年均增收2000元以上，且所投资金形成的资产产权归村集体经济组织所有。</t>
  </si>
  <si>
    <t>白河县卡子镇陈庄村2025年村集体经济建设项目</t>
  </si>
  <si>
    <t>将资金注入到卡子镇陈庄村合作社以资金入股方式将资金投入白河县文化旅游投资发展有限公司，由白河县文化旅游投资发展有限公司负责项目实施，主要用于改造提升桥儿沟现有古建筑民居房屋6处约2000平方米，用来培育产业业态6类，以茶叶、木瓜、绿松石等产业业态为主，改造提升木瓜主题民宿1处约300平方米，并配套完善沿线基础亮化350米、公厕1处、步道350米等其他相关设施。年收益不低于5%，所投资金权属归属村集体经济组织所有，收益资金70%用于监测户及困难群众分红，30%用于村集体经济公益性事业。项目形成资产优先用于保障投入资金。使用村集体经济资金的市场主体以自有资产进行担保，并按使用资金的1%交纳风险补偿金，确保村集体经济资金安全。</t>
  </si>
  <si>
    <t>陈庄村</t>
  </si>
  <si>
    <t>白河县茅坪镇田湾村2025年村集体经济建设项目</t>
  </si>
  <si>
    <t>将资金注入到茅坪镇田湾村合作社以资金入股方式将资金投入白河县文化旅游投资发展有限公司，由白河县文化旅游投资发展有限公司负责项目实施，主要用于改造提升桥儿沟现有古建筑民居房屋6处约2000平方米，用来培育产业业态6类，以茶叶、木瓜、绿松石等产业业态为主，改造提升木瓜主题民宿1处约300平方米，并配套完善沿线基础亮化350米、公厕1处、步道350米等其他相关设施。年收益不低于5%，所投资金权属归属村集体经济组织所有，收益资金70%用于监测户及困难群众分红，30%用于村集体经济公益性事业。项目形成资产优先用于保障投入资金。使用村集体经济资金的市场主体以自有资产进行担保，并按使用资金的1%交纳风险补偿金，确保村集体经济资金安全。</t>
  </si>
  <si>
    <t>资金入股分红，年收益不低于5%，所投资金权属归属村集体经济组织所有，收益资金70%用于监测户及困难群众分红，30%用于村集体经济公益性事业。项目形成资产优先用于保障投入资金。使用村集体经济资金的市场主体以自有资产进行担保，并按使用资金的1%交纳风险补偿金，确保村集体经济资金安全。直接受益40户146人，其中监测对象23户63人。</t>
  </si>
  <si>
    <t>资金入股分红，年收益不低于5%，所投资金权属归属村集体经济组织所有，收益资金70%用于监测户及困难群众分红，30%用于村集体经济公益性事业。项目形成资产优先用于保障投入资金。使用村集体经济资金的市场主体以自有资产进行担保，并按使用资金的1%交纳风险补偿金，确保村集体经济资金安全。直接受益40户146人，其中监测对象23户63人，户均增收500元以上。</t>
  </si>
  <si>
    <t>白河县茅坪镇彭家村2025年村集体经济建设项目</t>
  </si>
  <si>
    <t>将资金注入到茅坪镇彭家村合作社以资金入股方式将资金投入白河县文化旅游投资发展有限公司，由白河县文化旅游投资发展有限公司负责项目实施，主要用于改造提升桥儿沟现有古建筑民居房屋6处约2000平方米，用来培育产业业态6类，以茶叶、木瓜、绿松石等产业业态为主，改造提升木瓜主题民宿1处约300平方米，并配套完善沿线基础亮化350米、公厕1处、步道350米等其他相关设施。年收益不低于5%，所投资金权属归属村集体经济组织所有，收益资金70%用于监测户及困难群众分红，30%用于村集体经济公益性事业。项目形成资产优先用于保障投入资金。使用村集体经济资金的市场主体以自有资产进行担保，并按使用资金的1%交纳风险补偿金，确保村集体经济资金安全。</t>
  </si>
  <si>
    <t>彭家村</t>
  </si>
  <si>
    <t>资金入股分红，年收益不低于5%，所投资金权属归属村集体经济组织所有，收益资金70%用于监测户及困难群众分红，30%用于村集体经济公益性事业。项目形成资产优先用于保障投入资金。使用村集体经济资金的市场主体以自有资产进行担保，并按使用资金的1%交纳风险补偿金，确保村集体经济资金安全。直接受益12户36人，其中监测对象6户18人。</t>
  </si>
  <si>
    <t>资金入股分红，年收益不低于5%，所投资金权属归属村集体经济组织所有，收益资金70%用于监测户及困难群众分红，30%用于村集体经济公益性事业。项目形成资产优先用于保障投入资金。使用村集体经济资金的市场主体以自有资产进行担保，并按使用资金的1%交纳风险补偿金，确保村集体经济资金安全。直接受益12户36人，其中监测对象6户18人，户均增收500元以上。</t>
  </si>
  <si>
    <t>白河县宋家镇磨坪社区2025年村集体经济建设项目</t>
  </si>
  <si>
    <t>将资金注入到宋家镇磨坪社区合作社以资金入股方式将资金投入白河县文化旅游投资发展有限公司，由白河县文化旅游投资发展有限公司负责项目实施，主要用于改造提升桥儿沟现有古建筑民居房屋6处约2000平方米，用来培育产业业态6类，以茶叶、木瓜、绿松石等产业业态为主，改造提升木瓜主题民宿1处约300平方米，并配套完善沿线基础亮化350米、公厕1处、步道350米等其他相关设施。年收益不低于5%，所投资金权属归属村集体经济组织所有，收益资金70%用于监测户及困难群众分红，30%用于村集体经济公益性事业。项目形成资产优先用于保障投入资金。使用村集体经济资金的市场主体以自有资产进行担保，并按使用资金的1%交纳风险补偿金，确保村集体经济资金安全。</t>
  </si>
  <si>
    <t>通过劳务用工、土地流转、带动生产等方式带动农户增收。</t>
  </si>
  <si>
    <t>通过该项目实施，进步壮大村集体经济积累，增加农户收益，通过就业务工、带动生产、收益分红等方式带动36户增收，预计户年均增收1000元以上，且所投资金权属归属村集体经济组织所有。</t>
  </si>
  <si>
    <t>白河县宋家镇东桥村2025年村集体经济建设项目</t>
  </si>
  <si>
    <t>将资金注入到宋家镇东桥村合作社以资金入股方式将资金投入白河县文化旅游投资发展有限公司，由白河县文化旅游投资发展有限公司负责项目实施，主要用于改造提升桥儿沟现有古建筑民居房屋6处约2000平方米，用来培育产业业态6类，以茶叶、木瓜、绿松石等产业业态为主，改造提升木瓜主题民宿1处约300平方米，并配套完善沿线基础亮化350米、公厕1处、步道350米等其他相关设施。年收益不低于5%，所投资金权属归属村集体经济组织所有，收益资金70%用于监测户及困难群众分红，30%用于村集体经济公益性事业。项目形成资产优先用于保障投入资金。使用村集体经济资金的市场主体以自有资产进行担保，并按使用资金的1%交纳风险补偿金，确保村集体经济资金安全。</t>
  </si>
  <si>
    <t>白河县宋家镇安乐村2025年村集体经济建设项目</t>
  </si>
  <si>
    <t>将资金注入到宋家镇安乐村合作社以资金入股方式将资金投入白河县文化旅游投资发展有限公司，由白河县文化旅游投资发展有限公司负责项目实施，主要用于改造提升桥儿沟现有古建筑民居房屋6处约2000平方米，用来培育产业业态6类，以茶叶、木瓜、绿松石等产业业态为主，改造提升木瓜主题民宿1处约300平方米，并配套完善沿线基础亮化350米、公厕1处、步道350米等其他相关设施。年收益不低于5%，所投资金权属归属村集体经济组织所有，收益资金70%用于监测户及困难群众分红，30%用于村集体经济公益性事业。项目形成资产优先用于保障投入资金。使用村集体经济资金的市场主体以自有资产进行担保，并按使用资金的1%交纳风险补偿金，确保村集体经济资金安全。</t>
  </si>
  <si>
    <t>通过该项目实施，进步壮大村集体经济积累，增加农户收益，通过就业务工、带动生产、收益分红等方式带动37户增收，预计户年均增收1000元以上，且所投资金权属归属村集体经济组织所有。</t>
  </si>
  <si>
    <t>白河县双丰镇闫家社区2025年村集体经济建设项目</t>
  </si>
  <si>
    <t>将资金注入到双丰镇闫家社区合作社以资金入股方式将资金投入白河县文化旅游投资发展有限公司，由白河县文化旅游投资发展有限公司负责项目实施，主要用于改造提升桥儿沟现有古建筑民居房屋6处约2000平方米，用来培育产业业态6类，以茶叶、木瓜、绿松石等产业业态为主，改造提升木瓜主题民宿1处约300平方米，并配套完善沿线基础亮化350米、公厕1处、步道350米等其他相关设施。年收益不低于5%，所投资金权属归属村集体经济组织所有，收益资金70%用于监测户及困难群众分红，30%用于村集体经济公益性事业。项目形成资产优先用于保障投入资金。使用村集体经济资金的市场主体以自有资产进行担保，并按使用资金的1%交纳风险补偿金，确保村集体经济资金安全。</t>
  </si>
  <si>
    <t>通过该项目实施，进一步壮大村集体经济积累，增加农户收益，通过资金入股、务工就业、收益分红方式带动37户69人农户增收，预计户年均增收800元以上，且所投资金形成的资产产权归村集体经济组织所有。</t>
  </si>
  <si>
    <t>白河县西营镇新建村2025年村集体经济建设项目</t>
  </si>
  <si>
    <t>将资金注入到西营镇新建村合作社以资金入股方式将资金投入白河县文化旅游投资发展有限公司，由白河县文化旅游投资发展有限公司负责项目实施，主要用于改造提升桥儿沟现有古建筑民居房屋6处约2000平方米，用来培育产业业态6类，以茶叶、木瓜、绿松石等产业业态为主，改造提升木瓜主题民宿1处约300平方米，并配套完善沿线基础亮化350米、公厕1处、步道350米等其他相关设施。年收益不低于5%，所投资金权属归属村集体经济组织所有，收益资金70%用于监测户及困难群众分红，30%用于村集体经济公益性事业。项目形成资产优先用于保障投入资金。使用村集体经济资金的市场主体以自有资产进行担保，并按使用资金的1%交纳风险补偿金，确保村集体经济资金安全。</t>
  </si>
  <si>
    <t>新建村</t>
  </si>
  <si>
    <t>白河县西营镇双垭村2025年村集体经济建设项目</t>
  </si>
  <si>
    <t>将资金注入到西营镇双垭村合作社以资金入股方式将资金投入白河县文化旅游投资发展有限公司，由白河县文化旅游投资发展有限公司负责项目实施，主要用于改造提升桥儿沟现有古建筑民居房屋6处约2000平方米，用来培育产业业态6类，以茶叶、木瓜、绿松石等产业业态为主，改造提升木瓜主题民宿1处约300平方米，并配套完善沿线基础亮化350米、公厕1处、步道350米等其他相关设施。年收益不低于5%，所投资金权属归属村集体经济组织所有，收益资金70%用于监测户及困难群众分红，30%用于村集体经济公益性事业。项目形成资产优先用于保障投入资金。使用村集体经济资金的市场主体以自有资产进行担保，并按使用资金的1%交纳风险补偿金，确保村集体经济资金安全。</t>
  </si>
  <si>
    <t>白河县西营镇花房村2025年村集体经济建设项目</t>
  </si>
  <si>
    <t>将资金注入到西营镇花房村合作社以资金入股方式将资金投入白河县文化旅游投资发展有限公司，由白河县文化旅游投资发展有限公司负责项目实施，主要用于改造提升桥儿沟现有古建筑民居房屋6处约2000平方米，用来培育产业业态6类，以茶叶、木瓜、绿松石等产业业态为主，改造提升木瓜主题民宿1处约300平方米，并配套完善沿线基础亮化350米、公厕1处、步道350米等其他相关设施。年收益不低于5%，所投资金权属归属村集体经济组织所有，收益资金70%用于监测户及困难群众分红，30%用于村集体经济公益性事业。项目形成资产优先用于保障投入资金。使用村集体经济资金的市场主体以自有资产进行担保，并按使用资金的1%交纳风险补偿金，确保村集体经济资金安全。</t>
  </si>
  <si>
    <t>白河县仓上镇灯塔村2025年村集体经济建设项目</t>
  </si>
  <si>
    <t>将资金注入到仓上镇灯塔村合作社以资金入股方式将资金投入白河县文化旅游投资发展有限公司，由白河县文化旅游投资发展有限公司负责项目实施，主要用于改造提升桥儿沟现有古建筑民居房屋6处约2000平方米，用来培育产业业态6类，以茶叶、木瓜、绿松石等产业业态为主，改造提升木瓜主题民宿1处约300平方米，并配套完善沿线基础亮化350米、公厕1处、步道350米等其他相关设施。年收益不低于5%，所投资金权属归属村集体经济组织所有，收益资金70%用于监测户及困难群众分红，30%用于村集体经济公益性事业。项目形成资产优先用于保障投入资金。使用村集体经济资金的市场主体以自有资产进行担保，并按使用资金的1%交纳风险补偿金，确保村集体经济资金安全。</t>
  </si>
  <si>
    <t>通过劳动务工、土地流转、带动生产等方式带动农户增收</t>
  </si>
  <si>
    <t>通过该项目实施，进一步壮大村集体经济积累，增加农户收益，通过劳动务工、土地刘庄、带动生产等方式带动35户增收，预计户年均增收500元以上，且所投资金权属归村集体所有。</t>
  </si>
  <si>
    <t>白河县仓上镇仓坪村2025年村集体经济建设项目</t>
  </si>
  <si>
    <t>将资金注入到仓上镇仓坪村合作社以资金入股方式将资金投入白河县文化旅游投资发展有限公司，由白河县文化旅游投资发展有限公司负责项目实施，主要用于改造提升桥儿沟现有古建筑民居房屋6处约2000平方米，用来培育产业业态6类，以茶叶、木瓜、绿松石等产业业态为主，改造提升木瓜主题民宿1处约300平方米，并配套完善沿线基础亮化350米、公厕1处、步道350米等其他相关设施。年收益不低于5%，所投资金权属归属村集体经济组织所有，收益资金70%用于监测户及困难群众分红，30%用于村集体经济公益性事业。项目形成资产优先用于保障投入资金。使用村集体经济资金的市场主体以自有资产进行担保，并按使用资金的1%交纳风险补偿金，确保村集体经济资金安全。</t>
  </si>
  <si>
    <t>白河县冷水镇星义村2025年村集体经济建设项目</t>
  </si>
  <si>
    <t>将资金注入到冷水镇星义村合作社以资金入股方式将资金投入白河县文化旅游投资发展有限公司，由白河县文化旅游投资发展有限公司负责项目实施，主要用于改造提升桥儿沟现有古建筑民居房屋6处约2000平方米，用来培育产业业态6类，以茶叶、木瓜、绿松石等产业业态为主，改造提升木瓜主题民宿1处约300平方米，并配套完善沿线基础亮化350米、公厕1处、步道350米等其他相关设施。年收益不低于5%，所投资金权属归属村集体经济组织所有，收益资金70%用于监测户及困难群众分红，30%用于村集体经济公益性事业。项目形成资产优先用于保障投入资金。使用村集体经济资金的市场主体以自有资产进行担保，并按使用资金的1%交纳风险补偿金，确保村集体经济资金安全。</t>
  </si>
  <si>
    <t>资金入股分红，年收益不低于5%，所投资金权属归属村集体经济组织所有，收益资金70%用于监测户及困难群众分红，30%用于村集体经济公益性事业。项目形成资产优先用于保障投入资金。使用村集体经济资金的市场主体以自有资产进行担保，并按使用资金的1%交纳风险补偿金，确保村集体经济资金安全。直接受益35户70人，其中监测对象12户20人。</t>
  </si>
  <si>
    <t>资金入股分红，年收益不低于5%，所投资金权属归属村集体经济组织所有，收益资金70%用于监测户及困难群众分红，30%用于村集体经济公益性事业。项目形成资产优先用于保障投入资金。使用村集体经济资金的市场主体以自有资产进行担保，并按使用资金的1%交纳风险补偿金，确保村集体经济资金安全。直接受益35户70人，其中监测对象12户20人，户均增收300元以上。</t>
  </si>
  <si>
    <t>白河县冷水镇中皇村2025年村集体经济建设项目</t>
  </si>
  <si>
    <t>将资金注入到冷水镇中皇村合作社以资金入股方式将资金投入白河县文化旅游投资发展有限公司，由白河县文化旅游投资发展有限公司负责项目实施，主要用于改造提升桥儿沟现有古建筑民居房屋6处约2000平方米，用来培育产业业态6类，以茶叶、木瓜、绿松石等产业业态为主，改造提升木瓜主题民宿1处约300平方米，并配套完善沿线基础亮化350米、公厕1处、步道350米等其他相关设施。年收益不低于5%，所投资金权属归属村集体经济组织所有，收益资金70%用于监测户及困难群众分红，30%用于村集体经济公益性事业。项目形成资产优先用于保障投入资金。使用村集体经济资金的市场主体以自有资产进行担保，并按使用资金的1%交纳风险补偿金，确保村集体经济资金安全。</t>
  </si>
  <si>
    <t>资金入股分红，年收益不低于5%，所投资金权属归属村集体经济组织所有，收益资金70%用于监测户及困难群众分红，30%用于村集体经济公益性事业。项目形成资产优先用于保障投入资金。使用村集体经济资金的市场主体以自有资产进行担保，并按使用资金的1%交纳风险补偿金，确保村集体经济资金安全。直接受益40户82人，其中监测对象15户38人。</t>
  </si>
  <si>
    <t>资金入股分红，年收益不低于5%，所投资金权属归属村集体经济组织所有，收益资金70%用于监测户及困难群众分红，30%用于村集体经济公益性事业。项目形成资产优先用于保障投入资金。使用村集体经济资金的市场主体以自有资产进行担保，并按使用资金的1%交纳风险补偿金，确保村集体经济资金安全。直接受益40户82人，其中监测对象15户38人，户均增收300元以上。</t>
  </si>
  <si>
    <t>白河县冷水镇全家村2025年村集体经济建设项目</t>
  </si>
  <si>
    <t>将资金注入到冷水镇全家村合作社以资金入股方式将资金投入白河县文化旅游投资发展有限公司，由白河县文化旅游投资发展有限公司负责项目实施，主要用于改造提升桥儿沟现有古建筑民居房屋6处约2000平方米，用来培育产业业态6类，以茶叶、木瓜、绿松石等产业业态为主，改造提升木瓜主题民宿1处约300平方米，并配套完善沿线基础亮化350米、公厕1处、步道350米等其他相关设施。年收益不低于5%，所投资金权属归属村集体经济组织所有，收益资金70%用于监测户及困难群众分红，30%用于村集体经济公益性事业。项目形成资产优先用于保障投入资金。使用村集体经济资金的市场主体以自有资产进行担保，并按使用资金的1%交纳风险补偿金，确保村集体经济资金安全。</t>
  </si>
  <si>
    <t>资金入股分红，年收益不低于5%，所投资金权属归属村集体经济组织所有，收益资金70%用于监测户及困难群众分红，30%用于村集体经济公益性事业。项目形成资产优先用于保障投入资金。使用村集体经济资金的市场主体以自有资产进行担保，并按使用资金的1%交纳风险补偿金，确保村集体经济资金安全。直接受益36户75人，其中监测对象13户27人。</t>
  </si>
  <si>
    <t>资金入股分红，年收益不低于5%，所投资金权属归属村集体经济组织所有，收益资金70%用于监测户及困难群众分红，30%用于村集体经济公益性事业。项目形成资产优先用于保障投入资金。使用村集体经济资金的市场主体以自有资产进行担保，并按使用资金的1%交纳风险补偿金，确保村集体经济资金安全。直接受益36户75人，其中监测对象13户27人，户均增收300元以上。</t>
  </si>
  <si>
    <t>白河县冷水镇三岔村2025年村集体经济建设项目</t>
  </si>
  <si>
    <t>将资金注入到冷水镇三岔村合作社以资金入股方式将资金投入白河县文化旅游投资发展有限公司，由白河县文化旅游投资发展有限公司负责项目实施，主要用于改造提升桥儿沟现有古建筑民居房屋6处约2000平方米，用来培育产业业态6类，以茶叶、木瓜、绿松石等产业业态为主，改造提升木瓜主题民宿1处约300平方米，并配套完善沿线基础亮化350米、公厕1处、步道350米等其他相关设施。年收益不低于5%，所投资金权属归属村集体经济组织所有，收益资金70%用于监测户及困难群众分红，30%用于村集体经济公益性事业。项目形成资产优先用于保障投入资金。使用村集体经济资金的市场主体以自有资产进行担保，并按使用资金的1%交纳风险补偿金，确保村集体经济资金安全。</t>
  </si>
  <si>
    <t>三岔村</t>
  </si>
  <si>
    <t>资金入股分红，年收益不低于5%，所投资金权属归属村集体经济组织所有，收益资金70%用于监测户及困难群众分红，30%用于村集体经济公益性事业。项目形成资产优先用于保障投入资金。使用村集体经济资金的市场主体以自有资产进行担保，并按使用资金的1%交纳风险补偿金，确保村集体经济资金安全。直接受益35户72人，其中监测对象12户26人。</t>
  </si>
  <si>
    <t>资金入股分红，年收益不低于5%，所投资金权属归属村集体经济组织所有，收益资金70%用于监测户及困难群众分红，30%用于村集体经济公益性事业。项目形成资产优先用于保障投入资金。使用村集体经济资金的市场主体以自有资产进行担保，并按使用资金的1%交纳风险补偿金，确保村集体经济资金安全。直接受益35户72人，其中监测对象12户26人，户均增收300元以上。</t>
  </si>
  <si>
    <t>白河县西营镇蔓营村2025年村集体经济农旅产业建设项目</t>
  </si>
  <si>
    <t>将资金注入到西营镇蔓营村合作社以资金入股方式将资金投入白河县文化旅游投资发展有限公司，由白河县文化旅游投资发展有限公司负责项目实施，主要改造提升木瓜产业产品孵化中心1处2层约1000平方米，用作白河木瓜为主的农产品孵化中心，设计研发白河农旅文化产品及品牌；并完善产业孵化中心相关配套设施设备。年收益按照5%分红，计提1%风险保证金，所投资金权属归属村集体经济组织所有，收益资金70%用于监测户及困难群众分红，30%用于村集体经济公益性事业。项目形成资产优先用于保障投入资金。使用村集体经济资金的市场主体以自有资产进行担保，并按使用资金的1%交纳风险补偿金，确保村集体经济资金安全。</t>
  </si>
  <si>
    <t>通过该项目实施，进一步壮大村集体经济积累，增加农户收益，通过资金入股、务工就业、收益分红方式带动150户农户增收，预计户年均增收2000元以上，且所投资金形成的资产产权归村集体经济组织所有。</t>
  </si>
  <si>
    <t>白河县麻虎镇太和村2025年村集体经济农旅产业建设项目</t>
  </si>
  <si>
    <t>将资金注入到麻虎镇太和村合作社以资金入股方式将资金投入白河县文化旅游投资发展有限公司，由白河县文化旅游投资发展有限公司负责项目实施，主要改造提升木瓜产业产品孵化中心1处2层约1000平方米，用作白河木瓜为主的农产品孵化中心，设计研发白河农旅文化产品及品牌；并完善产业孵化中心相关配套设施设备。年收益按照5%分红，计提1%风险保证金，所投资金权属归属村集体经济组织所有，收益资金70%用于监测户及困难群众分红，30%用于村集体经济公益性事业。项目形成资产优先用于保障投入资金。使用村集体经济资金的市场主体以自有资产进行担保，并按使用资金的1%交纳风险补偿金，确保村集体经济资金安全。</t>
  </si>
  <si>
    <t>通过该项目实施，进一步壮大村集体经济积累，增加农户收益，通过资金入股、务工就业、收益分红方式带动254户农户增收，预计户年均增收2000元以上，且所投资金形成的资产产权归村集体经济组织所有。</t>
  </si>
  <si>
    <t>白河县卡子镇凤凰村2025年村集体经济农旅产业建设项目</t>
  </si>
  <si>
    <t>将资金注入到卡子镇凤凰村合作社以资金入股方式将资金投入白河县文化旅游投资发展有限公司，由白河县文化旅游投资发展有限公司负责项目实施，主要改造提升木瓜产业产品孵化中心1处2层约1000平方米，用作白河木瓜为主的农产品孵化中心，设计研发白河农旅文化产品及品牌；并完善产业孵化中心相关配套设施设备。年收益按照5%分红，计提1%风险保证金，所投资金权属归属村集体经济组织所有，收益资金70%用于监测户及困难群众分红，30%用于村集体经济公益性事业。项目形成资产优先用于保障投入资金。使用村集体经济资金的市场主体以自有资产进行担保，并按使用资金的1%交纳风险补偿金，确保村集体经济资金安全。</t>
  </si>
  <si>
    <t>通过该项目实施，进一步壮大村集体经济积累，增加农户收益，通过资金入股、务工就业、收益分红方式带动250户农户增收，预计户年均增收2000元以上，且所投资金形成的资产产权归村集体经济组织所有。</t>
  </si>
  <si>
    <t>白河县宋家镇焦赞村2025年村集体经济建设项目</t>
  </si>
  <si>
    <t xml:space="preserve">    将资金注入宋家镇焦赞村股份经济合作社，合作社以资金入股方式将资金投入到白河县绿丰养殖有限公司，由白河县绿丰养殖有限公司负责项目实施，主要用于改扩建养殖厂房1080平方米，改建生产用房240平方米；购买养殖设备76台（组）；以及购采鸡苗、饲料等。年收益不低于5%，所投资金权属归属村集体经济组织所有，收益资金70%用于监测户及困难群众分红，30%用于村集体经济公益性事业。</t>
  </si>
  <si>
    <t>通过该项目实施，进步壮大村集体经济积累，增加农户收益，通过流转土地、就业务工、带动生产、收益分红等方式带动53户增收，预计户年均增收1000元以上，且所投资金权属归属村集体经济组织所有。</t>
  </si>
  <si>
    <t>白河县西营镇栗园村2025年度村集体经济建设项目</t>
  </si>
  <si>
    <t>通过村集体经济组织自营自建的方式，新建新建50m³冷藏库1座，购买油料加工设备-150型螺旋式榨油机2套。通过就业务工、带动生产方式带动农户增收，财政投入形成资产归村集体所有。</t>
  </si>
  <si>
    <t>形成资产权属归村集体所有，按照西营镇资产管护办法要求由栗园村负责后续管护。通过项目实施改善16户51人的生产生活条件，其中脱贫户（含监测户）7户22人。项目建设期通过直接务工方式带动当地12人务工增收，预计人年均增收不低于5000元。</t>
  </si>
  <si>
    <t>白河县麻虎镇松树村2025年度农村集体经济农旅产业建设项目</t>
  </si>
  <si>
    <t>通过村集体经济组织自营自建的方式，用于松树村养殖产业产业路改造2.4公里，宽3.5米，厚18公分，新修产业步道1000米，宽1.5米，厚15公分。通过就业务工、带动生产方式带动农户增收，财政投入形成资产归村集体所有。</t>
  </si>
  <si>
    <t>资金投入收益分红，带动农户增收。带动务工增收。</t>
  </si>
  <si>
    <t>带动农户年户均增收2000元以上</t>
  </si>
  <si>
    <t>白河县麻虎镇太和村2025年农村集体经济建设项目</t>
  </si>
  <si>
    <t>通过村集体经济组织自营自建的方式，改造太和村社区工厂400平方米，购置设备毛辊去皮机BYQP-1500、切条机QTJ-1000、切片机QPJ-860、提升机BYTS-2000、漂烫流水线BYPT-4500、冷却流水线BYYL-5500、振动筛 BYZD-1500、真空低温油炸机BYZK-800、真空洗油机BYXY-2.0等9台（套）。通过就业务工、带动生产方式带动农户增收，财政投入形成资产归村集体所有。</t>
  </si>
  <si>
    <t>建成社区工厂带动周边农户29户在社区工厂务工劳务、入股分红的方式带动农户年户均增收2000元以上</t>
  </si>
  <si>
    <t>二</t>
  </si>
  <si>
    <t>就业项目</t>
  </si>
  <si>
    <t>务工补助</t>
  </si>
  <si>
    <t>白河县2025年跨省转移就业脱贫劳动力交通费补贴项目</t>
  </si>
  <si>
    <t>对跨省转移就业脱贫劳动力给予交通费补助，补助标准：500元/人/年，预计补贴10000人。</t>
  </si>
  <si>
    <t>支持脱贫劳动力外出务工就业增收。降低群众出行费用成本。</t>
  </si>
  <si>
    <t>带动10000名脱贫劳动力外出务工就业,增加收入2000元/年/人。</t>
  </si>
  <si>
    <t>白河县2025年跨县转移就业脱贫劳动力交通费补贴项目</t>
  </si>
  <si>
    <t>为全县近2650余脱贫劳动力跨县转移就业给予交通费补助,县外市内：200元/人/年，预计补贴150人；市外省内：300元/人/年，预计补贴2500人。</t>
  </si>
  <si>
    <t>支持2650余名脱贫劳动力外出务工就业增收。</t>
  </si>
  <si>
    <t>就业创业</t>
  </si>
  <si>
    <t>白河县2025年“雨露计划”补助项目</t>
  </si>
  <si>
    <t>对1500名接受中等职业教育(含全日制普通中专、成人中专、职业高中、技工院校)、高等职业教育的脱贫家庭子女（含监测帮扶对象家庭子女），学生在校就读期间，其家庭每年给予助学补助资金3000元。</t>
  </si>
  <si>
    <t>通过职业教育培训，提高脱贫人口素质，增强就业创业能力。</t>
  </si>
  <si>
    <t>计划对全县1500人接受中等职业教育、高等职业教育的脱贫家庭，学生在校就读期间每年补助3000元。</t>
  </si>
  <si>
    <t>白河县2025年职业技能培训补贴项目</t>
  </si>
  <si>
    <t>2025年计划开展各类职业技能培训1500人，分就业技能培训、创业培训、农村实用技术培训三种类型。培训对象为以脱贫劳动力为主的七类人员。其中计划开展就业技能培训900人，创业培训100人，农村实用技术培训500人。培训补贴及培训生活交通费补贴按照《安康市人社局、财政局关于进一步明确职业培训有关问题的通知》（安人社函〔2024〕101号）及《陕西省人社厅、陕西省财政厅关于2021年组织开展职业技能提升行动质量年活动的通知》（陕人社函〔2021〕274号）相关规定执行。一、就业技能培训。足部修护培训合格人员按1200元/人补贴，培训合格后实现就业人员按1800元/人补贴，计划补贴90万元；电焊工培训合格人员按1800元/人补贴，培训后实现就业人员按2700元/人补贴，计划补贴15万元；电工培训合格人员按3000元/人补贴，培训后实现就业人员按4500元/人补贴，计划补贴20万元；月嫂暨家政服务、互联网营销师培训合格人员按1200元/人补贴，培训后实现就业人员按1800元/人补贴，计划月嫂暨家政服务补贴32万元、互联网营销师补贴8万元；美容美甲师培训合格人员按2000元/人补贴，培训合格后就业人员按3000元/人补贴，计划补贴10万元。二、创业培训。计划培训100人，按1000元/人补贴，计划补贴10万元。三、农村实用技术培训。计划培训500人，按300元/人补贴，计划补贴15万元。合计补贴200万元。</t>
  </si>
  <si>
    <t>人社局</t>
  </si>
  <si>
    <t>通过技能培训，提升重点就业群体技能水平。</t>
  </si>
  <si>
    <t>就业技能培训900人以上，就业率达到40%以上，培训后实现就业人员人均年增收3万元以上。创业培训100人以上，农村实用技术培训500人以上。其中培训脱贫劳动力（含监测户）不少于600人，使用资金不少于80万元。</t>
  </si>
  <si>
    <t>白河县2025年社区工厂（帮扶车间）奖补项目</t>
  </si>
  <si>
    <t>对20余家新社区工厂（帮扶车间）根据带动就业人数进行奖补。总部工厂年人均补贴不超过3000元，非总部工厂年人均补贴不超过1800元。</t>
  </si>
  <si>
    <t>通过扶持企业，带动群众务工增收，促进脱贫劳动力就近就地就业</t>
  </si>
  <si>
    <t>带动600余人稳定就业增收，人均年增收约8000元。</t>
  </si>
  <si>
    <t>公益性岗位</t>
  </si>
  <si>
    <t>白河县2025年衔接资金稳岗就业公益岗位补贴项目</t>
  </si>
  <si>
    <t>聘用稳岗就业公益岗，用于解决脱贫劳动力就近就地就业，安置脱贫劳动力就业565人，每人每月补贴400元。</t>
  </si>
  <si>
    <t>通过开发临时公益岗，解决“三无”脱贫（监测）劳动力就近就地就业增收，保障基本生活。</t>
  </si>
  <si>
    <t>解决565人就业，增加年收入4800元/人。</t>
  </si>
  <si>
    <t>白河县2025年衔接资金乡村公益岗位补贴项目</t>
  </si>
  <si>
    <t>聘用乡村公益岗，用于社区、道路环卫等公共服务，安置脱贫劳动力就业544人，每人每月补贴600元。</t>
  </si>
  <si>
    <t>通过开发乡村公益岗，解决“三无”脱贫（监测）劳动力就近就地就业增收，保障基本生活。</t>
  </si>
  <si>
    <t>解决544人就业，增加年收入7200元/人。</t>
  </si>
  <si>
    <t>三</t>
  </si>
  <si>
    <t>乡村建设行动</t>
  </si>
  <si>
    <t>农村小型公益性基础设施</t>
  </si>
  <si>
    <t>白河县城关镇胜利村2025年度小型公益性基础设施补短项目</t>
  </si>
  <si>
    <t>新修胜利村六组公路通车桥一座，长20米，宽5米。</t>
  </si>
  <si>
    <t>通过项目实施项改善53户179人生产生活条件，其中脱贫户（含监测户）13户45人，项目建设期通过直接务工方式带动当地10户农户增收，预计务工增收不低于8万元。</t>
  </si>
  <si>
    <t>白河县构朳镇凉水村4组2025年度小型公益性基础设施补短项目</t>
  </si>
  <si>
    <t>凉水村4组庙山沟程正华门前维修道路200米，宽3.5米，财政投入形成资产归村集体所有。</t>
  </si>
  <si>
    <t>改善群众生产生活条件，便于出行。带动务工增收。</t>
  </si>
  <si>
    <t>通过项目实施，有效提升服务功能，改善10户群众基础设施环境，改善生产生活条件。</t>
  </si>
  <si>
    <t>白河县构朳镇凉水村2组2025年度小型公益性基础设施补短项目</t>
  </si>
  <si>
    <t>凉水村2组杨锦海门前维修道路100米，砌岸3米高宽5米长15米，财政投入形成资产归村集体所有。</t>
  </si>
  <si>
    <t>通过项目实施，有效提升服务功能，改善12户群众基础设施环境，改善生产生活条件。</t>
  </si>
  <si>
    <t>白河县构朳镇玉门2025年度便民桥修复项目</t>
  </si>
  <si>
    <t>玉门村一组对寺沟便民桥1座桥长15米，宽1米,负荷10T；四组陈家湾便民桥1座桥长15米，宽1米，负荷10T；六组童家老院子便民桥桥面修复1座桥长15米，宽1米，新建两侧围栏共计30米，负荷10T,财政投入形成资产归村集体所有。</t>
  </si>
  <si>
    <t>通过项目实施，有效提升服务功能，改善18户群众基础设施环境，改善生产生活条件。</t>
  </si>
  <si>
    <t>白河县构朳镇玉门村2025年度小型公益性基础设施补短项目</t>
  </si>
  <si>
    <t>玉门村八组吴家沟新建5处排水沟20米，财政投入形成资产归村集体所有。</t>
  </si>
  <si>
    <t>改善群众生活环境，着力提升村容村貌，杜绝环境污染。</t>
  </si>
  <si>
    <t>通过项目实施，有效提升服务功能，改善16户群众基础设施环境，改善生产生活条件。</t>
  </si>
  <si>
    <t>白河县构朳镇东坡村2025年度小型基础设施改造提升工程</t>
  </si>
  <si>
    <t>新建东坡村3组王能元门前挡土墙100m³，东坡村3组刘仁奎门前通车桥引线70m³、混凝土路面100平方米、栏杆30米等，东坡村12组清理塌方300m³，砌筑挡土墙150m³，财政投入形成资产归村集体所有。</t>
  </si>
  <si>
    <t>通过项目实施，有效提升服务功能，改善5户群众基础设施环境，改善生产生活条件。</t>
  </si>
  <si>
    <t>白河县构朳镇黑龙村2025年小型公益性基础设施补短板项目</t>
  </si>
  <si>
    <t>黑龙村六组陈家院人行桥，长16米，宽3米，财政投入形成资产归村集体所有。</t>
  </si>
  <si>
    <t>有效提升服务功能，带动脱贫户5户17人，外出务工或者发展产业，</t>
  </si>
  <si>
    <t>白河县构朳镇纸坊社区2025年小型公益性基础设施补短项目</t>
  </si>
  <si>
    <t>维修通组路空板及路面恢复（纸坊五组大寺沟150米，纸坊七组雷家坡80米、宋家坡100米，纸坊六组小寺沟20米）共计350米，财政投入形成资产归村集体所有。</t>
  </si>
  <si>
    <t>通过项目实施，有效提升服务功能，改善89户群众基础设施环境，改善生产生活条件。</t>
  </si>
  <si>
    <t>白河县卡子镇凤凰村2025年小型基础设施建设项目</t>
  </si>
  <si>
    <t>新建便民桥2座：一组新修便民桥1个，长9米，宽2米；四组新修便民桥1座，长8米，宽2米。</t>
  </si>
  <si>
    <t>务工措施带动农户增收。改善群众生产生活条件。</t>
  </si>
  <si>
    <t>改善产业发展、出行条件，在项目基础上带动25户农户户均增收2000元以上。</t>
  </si>
  <si>
    <t>白河县卡子镇卡子社区2025年小型基础设施建设项目</t>
  </si>
  <si>
    <t>卡子社区一组黄朝顺房屋边修建排水沟1条，长200米、上宽60厘米、下宽40米、高40厘米。</t>
  </si>
  <si>
    <t>带动农户务工增加收入，保障居民生活</t>
  </si>
  <si>
    <t>改善居民生活发展条件，在项目建设的基础上，带动3农户户均增收2000元以上。</t>
  </si>
  <si>
    <t>白河县卡子镇友爱村2025年度小型基础设施建设项目</t>
  </si>
  <si>
    <t>四组严自成门前新修便民板桥1座，长8米，宽1.8米。</t>
  </si>
  <si>
    <t>友爱村</t>
  </si>
  <si>
    <t>改善产业发展、出行条件，在项目基础上带动75户农户户均增收2000元以上。</t>
  </si>
  <si>
    <t>白河县茅坪镇田湾村2025年二组、九组基础设施建设项目</t>
  </si>
  <si>
    <t>新修二组、九组产业桥两座长14米，引线10米，宽1.2米。</t>
  </si>
  <si>
    <t>务工增收，发展产业</t>
  </si>
  <si>
    <t>通过务工增收，带动10户户均增收1000元以上</t>
  </si>
  <si>
    <t>白河县宋家镇天池村2025年小型基础设施建设项目</t>
  </si>
  <si>
    <t>新修通车桥1座，长15米（含引线），宽4.5米。</t>
  </si>
  <si>
    <t>天池村</t>
  </si>
  <si>
    <t>改善生产生活条件，带动10户22人增收，人均增收2000元。</t>
  </si>
  <si>
    <t>白河县宋家镇安乐村2025年秦茗茶叶园区产业配套设施项目</t>
  </si>
  <si>
    <t>白河县双丰镇双河社区2025年度小型基础设施补短项目</t>
  </si>
  <si>
    <t>双河社区四组联户路修复300米，浆砌石挡墙长50米、宽1.5米、高4米</t>
  </si>
  <si>
    <t>通过劳务用工带动20人增收6.5万元。改善群众生产生活条件。</t>
  </si>
  <si>
    <t>受益群众10户40人，其中脱贫户、监测户5户15人。带动5户脱贫户、监测户户均增收2000元以上。</t>
  </si>
  <si>
    <t>白河县双丰镇五星村2025年度小型基础设施补短项目</t>
  </si>
  <si>
    <t>五星村四组粮油示范点新建产业桥一座，混凝土结构长20米、宽2米</t>
  </si>
  <si>
    <t>五星村</t>
  </si>
  <si>
    <t>通过劳务用工、土地流转等方式带动10人增收3万元</t>
  </si>
  <si>
    <t>通过劳务用工带动10户33人，户均增收3000元。</t>
  </si>
  <si>
    <t>白河县双丰镇闫家社区2025年度小型基础设施补短项目</t>
  </si>
  <si>
    <t>闫家社区一组袋子沟口新修联户路400米，清理土石方1500m³</t>
  </si>
  <si>
    <t>劳务用工带动群众15人增收3万元，改善生活条件。</t>
  </si>
  <si>
    <t>改善闫家社区一组1生产生活条件</t>
  </si>
  <si>
    <t>白河县双丰镇孔城村2025年度小型基础设施补短项目</t>
  </si>
  <si>
    <t>新修便民桥1座，长8米、宽1.8米</t>
  </si>
  <si>
    <t>劳务用工带动群众4人增收2万元。改善群众出行条件。</t>
  </si>
  <si>
    <t>改善孔城村四组生产生活条件</t>
  </si>
  <si>
    <t>白河县西营镇花房村2025年小型公益性基础设施补短板项目</t>
  </si>
  <si>
    <t>水毁路修复500米，宽3.5米，厚18公分，涵洞修复3处，浆砌石岸200方。</t>
  </si>
  <si>
    <t>项目形成资产权属归村集体所有，按照西营镇资产管护办法要求由花房村负责后续管护。通过项目实施改善26户92人的生产生活条件，其中脱贫户（含监测户）9户31人。项目建设期通过直接务工方式带动当地12人务工增收，预计人年均增收不低于5000元。</t>
  </si>
  <si>
    <t xml:space="preserve"> 白河县西营镇柳树村2025年小型公益性基础设施补短板项目</t>
  </si>
  <si>
    <t>柳树村二组松树沟水毁道路修复800米。修建及硬化村址周边道路100米，硬化路面宽4.5米，厚18公分，浆砌石挡墙1000立方。</t>
  </si>
  <si>
    <t>项目形成资产权属归村集体所有，按照西营镇资产管护办法要求由柳树村负责后续管护。通过项目实施改善31户106人的生产生活条件，其中脱贫户（含监测户）12户39人。项目建设期通过直接务工方式带动当地14人务工增收，预计人年均增收不低于5000元。</t>
  </si>
  <si>
    <t>白河县西营镇土泉村2025年小型公益性基础设施补短板项目</t>
  </si>
  <si>
    <t>土泉村二组水毁路、至花房环线水毁路路硬化修复500平米，宽3.5米，厚18公分，干砌岸300立方。</t>
  </si>
  <si>
    <t>项目形成资产权属归村集体所有，按照西营镇资产管护办法要求由土泉村负责后续管护。通过项目实施改善23户80人的生产生活条件，其中脱贫户（含监测户）8户27人。项目建设期通过直接务工方式带动当地5人务工增收，预计人年均增收不低于4000元。</t>
  </si>
  <si>
    <t>白河县西营镇新建社区2025年小型公益性基础设施补短板项目</t>
  </si>
  <si>
    <t>修复水毁路断板700米，合计2450㎡，宽3.5米，厚18公分，新修涵洞6处，涵管12根，里外挡墙200m³。</t>
  </si>
  <si>
    <t>新建社区</t>
  </si>
  <si>
    <t>目形成资产权属归村集体所有，按照西营镇资产管护办法要求由新建社区负责后续管护。通过项目实施改善18户63人的生产生活条件，其中脱贫户（含监测户）9户12人。项目建设期通过直接务工方式带动当地14人务工增收，预计人年均增收不低于5000元。</t>
  </si>
  <si>
    <t>白河县西营镇蔓营村2025年小型公益性基础设施补短板项目</t>
  </si>
  <si>
    <t>三组、十组水毁路修复路面1000米，宽3.5米，厚18公分，里外护岸500立方米。</t>
  </si>
  <si>
    <t>形成资产权属归村集体所有，按照西营镇资产管护办法要求由蔓营村负责后续管护。通过项目实施改善42户141人的生产生活条件，其中脱贫户（含监测户）16户44人。项目建设期通过直接务工方式带动当地12人务工增收，预计人年均增收不低于5000元。</t>
  </si>
  <si>
    <t>白河县仓上镇石关村2025年渔业养殖配套设施建设项目</t>
  </si>
  <si>
    <t>新建渔场产业桥一座，桥长10米，桥宽4.5米，桥梁两端引线长860米。</t>
  </si>
  <si>
    <t>石关村</t>
  </si>
  <si>
    <t>通过开展产业配套设施建设工作，完善市场主体生产设施，扩大市场主体经营规模，解决20户61人产业发展问题，实现产业高质量发展目标，通过务工方式带动脱贫户（含监测户）13户38人增收，预计年户均增收不低于3000元。</t>
  </si>
  <si>
    <t>白河县冷水镇全家村2025年小型公益性基础设施修复项目</t>
  </si>
  <si>
    <t>硬化全家村二组黄姜产业基地路面0.45公里、宽3.5米、厚0.18米，修复产业路浆砌挡土墙1500立方米。</t>
  </si>
  <si>
    <t>白河县冷水镇三岔村2025年小型公益性基础设施项目</t>
  </si>
  <si>
    <t>硬化三岔村五组林下养鸡产业园路面长1.9公里，宽3.5米，厚0.18米。</t>
  </si>
  <si>
    <t>白河县冷水镇东村社区2025年小型公益性基础设施项目</t>
  </si>
  <si>
    <t>硬化东村社区林下养鸡基地产业路长1公里，宽3.5米，厚0.18米。</t>
  </si>
  <si>
    <t>通过改善产业园区基础设施条件，解决园区运输生产条件问题；通过务工就业带动25户农户务工增收，预计年户均增收不低于1500元。</t>
  </si>
  <si>
    <t>白河县冷水镇中皇村2025年小型公益性基础设施项目</t>
  </si>
  <si>
    <t>硬化中皇村茶叶产业园路面长1.2公里，宽3.5米，厚0.18米。</t>
  </si>
  <si>
    <t>通过改善产业园区基础设施条件，解决园区运输生产条件问题；通过务工就业带动30户农户务工增收，预计年户均增收不低于1500元。</t>
  </si>
  <si>
    <t>白河县麻虎镇南沟村2025年二组农村道路基础设施补短项目</t>
  </si>
  <si>
    <t>硬化南沟村一组农村道路1.3公里，厚18公分C30混凝土路面宽3.5m</t>
  </si>
  <si>
    <t>南沟村</t>
  </si>
  <si>
    <t>便利周边农户出行，带动务工预计人均增收2000元以上。</t>
  </si>
  <si>
    <t>白河县麻虎镇兴坪村2025年二组农村道路基础设施补短项目</t>
  </si>
  <si>
    <t>新修兴坪村二组产业道路1.5公里，挡墙2处（挡墙一处30米长，3.8米高，底宽1.8米，顶宽1米，第二处长15米，高3米，宽2米），(全程需挖石方20000方，土方10000方）。</t>
  </si>
  <si>
    <t>便利周边农户51户出行，带动23人务工预计人均增收2000元以上。</t>
  </si>
  <si>
    <t>白河县双丰镇2025年中央财政以工代赈项目</t>
  </si>
  <si>
    <t>双丰镇双全村4.5km村级道路改造提升。（全线排水工程、盖板边沟、桥涵工程、水泥混凝土路面等）。</t>
  </si>
  <si>
    <t>双全村</t>
  </si>
  <si>
    <t>通过就业务工、带动生产等方式促进群众增收。</t>
  </si>
  <si>
    <t>提升服务功能，改善基础设施环境，项目建设期通过直接务工方式带动当地50人务工增收，预计人均增收2万元以上。</t>
  </si>
  <si>
    <t>白河县麻虎镇2025年中央财政以工代赈项目</t>
  </si>
  <si>
    <t>麻虎镇太和村硬化产业路1.2公里、宽3.5米，新修路肩4.2公里，损毁路硬化维修1处，建设粮油种植基地200亩（其中土地整理50亩）。</t>
  </si>
  <si>
    <t>白河县宋家镇2025年中央财政以工代赈项目</t>
  </si>
  <si>
    <t>新建长39米、宽6.5米跨河桥一座及附属工程；新修河堤道路80米，路宽5米；新建长200米边坡挡墙一处，配套建设厂区周边基础设施。</t>
  </si>
  <si>
    <t>提升服务功能，改善基础设施环境，项目建设期通过直接务工方式带动当地48人务工增收，预计人均增收2万元以上。</t>
  </si>
  <si>
    <t>农村人居环境整治项目</t>
  </si>
  <si>
    <t>白河县城关镇安坪社区2025年度农村人居环境整治项目</t>
  </si>
  <si>
    <t>安坪社区二级路沿线村容村貌提升20处1000平方米，院坝硬化2000平方米，清理排水沟1500米，购置分类垃圾收集屋10个。</t>
  </si>
  <si>
    <t>安坪社区</t>
  </si>
  <si>
    <t>住建局</t>
  </si>
  <si>
    <t>通过就业务工、改善环境等方式。</t>
  </si>
  <si>
    <t>通过项目实施，改善96户285人群众生产生活条件，其中脱贫户（含监测户）30户89人。项目建设期通过直接务工方式带动当地20户农户务工增收，预计年增收不低于16万元。</t>
  </si>
  <si>
    <t>白河县城关镇安坪村2025年度农村人居环境整治项目</t>
  </si>
  <si>
    <t>安坪村农户居住聚集村组村容村貌提升10处500平方米，院坝硬化2500平方米，购置分类垃圾收集屋10个。</t>
  </si>
  <si>
    <t>安坪村</t>
  </si>
  <si>
    <t>通过项目实施，改善134户439人群众生产生活条件，其中脱贫户（含监测户）55户133人。项目建设期通过直接务工方式带动当地20户农户务工增收，预计年增收不低于12万元。</t>
  </si>
  <si>
    <t>白河县城关镇向荣社区2025年度农村人居环境整治项目</t>
  </si>
  <si>
    <t>向荣社区内街村容村貌提升20处1000平方米，巷道硬化1000平方米。</t>
  </si>
  <si>
    <t>向荣社区</t>
  </si>
  <si>
    <t>通过项目实施，改善89户300人群众生产生活条件，其中脱贫户（含监测户）42户104人。项目建设期通过直接务工方式带动当地15户农户务工增收，预计年增收不低于10万元。</t>
  </si>
  <si>
    <t>白河县城关镇牛角村2025年度农村人居环境整治项目</t>
  </si>
  <si>
    <t>牛角村5、6、7组农户居住聚集村组巷道硬化5000平方米，基本绿化300平方米，村容村貌提升改造200平方米。</t>
  </si>
  <si>
    <t>通过项目实施改善53户200人群众生活环境条件，其中脱贫户（含监测户）36户157人，项目建设期通过直接务工方式带动当地20户农户增收，预计年增收不低于8万元。</t>
  </si>
  <si>
    <t>白河县城关镇胜利村2025年度农村人居环境整治项目</t>
  </si>
  <si>
    <t>胜利村农户居住聚集村组绿化850平方米，村容村貌提升改造1000平方米，改造公厕一座，安装太阳能路灯150盏，购置分类垃圾收集屋10个。</t>
  </si>
  <si>
    <t>通过项目实施，改善提升136户457人群众人居环境，其中脱贫户（含监测户）48户147人。项目建设期通过直接务工方式带动当地20户农户务工增收，预计年增收不低于20万元。</t>
  </si>
  <si>
    <t>白河县城关镇群力村2025年度农村人居环境整治项目</t>
  </si>
  <si>
    <t>群力村316国道汉江沿线农户居住聚集村组绿化250平方米，安装太阳能路灯40盏，购置分类垃圾收集屋10个。</t>
  </si>
  <si>
    <t>通过项目实施，改善155户520人群众生产生活条件，其中脱贫户（含监测户）48户144人。项目建设期通过直接务工方式带动当地20户农户务工增收，预计年增收不低于4万元。</t>
  </si>
  <si>
    <t>白河县城关镇清风村2025年度农村人居环境整治项目</t>
  </si>
  <si>
    <t>清风二组村容村貌提升改造300平方米，巷道硬化200平方米。</t>
  </si>
  <si>
    <t>清风村</t>
  </si>
  <si>
    <t>通过项目实施，改善提升18户58人群众人居环境，其中脱贫户（含监测户）8户18人。项目建设期通过直接务工方式带动当地5户农户务工增收，预计年增收不低于2万元。</t>
  </si>
  <si>
    <t>白河县城关镇公路村2025年度农村人居环境整治项目</t>
  </si>
  <si>
    <t>公路村五组农户居住聚集院落巷道硬化2000平方米，卫生死角整治200平方米，清理排污沟道500米。</t>
  </si>
  <si>
    <t>公路村</t>
  </si>
  <si>
    <t>通过项目实施，改善提升89户224人群众人居环境，其中脱贫户（含监测户）60户192人。项目建设期通过直接务工方式带动当地20户农户务工增收，预计年增收不低于6万元。</t>
  </si>
  <si>
    <t>白河县城关镇幸福村2025年度农村人居环境整治项目</t>
  </si>
  <si>
    <t>幸福村主干道道路两侧绿化200平方米，农户居住聚集院落巷道硬化200平方米，购置铁皮垃圾箱5个。</t>
  </si>
  <si>
    <t>通过项目实施改善87户271人群众生活环境条件，其中脱贫户（含监测户）31户87人。项目建设期通过直接务工方式带动当地10户农户增收，预计年增收不低于2万元。</t>
  </si>
  <si>
    <t>白河县城关镇中营村2025年度农村人居环境整治项目</t>
  </si>
  <si>
    <t>中营村主干道道路两侧村容村貌提升改造300平方米，农户居住聚集院落巷道硬化200平方米。</t>
  </si>
  <si>
    <t>中营村</t>
  </si>
  <si>
    <t>通过项目实施改善20户89人群众生活环境条件，其中脱贫户（含监测户）18户42人。项目建设期通过直接务工方式带动当地10户农户务工增收，预计务工增收不低于2万元。</t>
  </si>
  <si>
    <t>白河县城关镇安福村2025年度农村人居环境整治项目项目</t>
  </si>
  <si>
    <t>安福村主干道道路两侧村容村貌提升改造300平方米，农户居住聚集院落巷道硬化200平方米。</t>
  </si>
  <si>
    <t>通过带动务工、改善环境等方式。</t>
  </si>
  <si>
    <t>通过项目实施改善33户103人群众生活环境条件，其中脱贫户（含监测户）22户68。项目建设期通过直接务工方式带动当地15户务工增收，预计年增收不低于2万元。</t>
  </si>
  <si>
    <t>白河县中厂镇同心社区2025年人居环境整治项目</t>
  </si>
  <si>
    <t>同心社区一组二级路沿线住户段农户院坝硬化5500㎡；铺设及修复排污管网玻璃夹砂管1200米。</t>
  </si>
  <si>
    <t>同心社区</t>
  </si>
  <si>
    <t>2025年1-10月</t>
  </si>
  <si>
    <t>通过就业务工方式增收。改善群众生产生活条件。</t>
  </si>
  <si>
    <t>通过改善基础设施，提升群众生活环境，通过务工方式带动25户农户增收，预计年户均增收不低于1000元。</t>
  </si>
  <si>
    <t>白河县中厂镇石梯社区2025年人居环境整治项目</t>
  </si>
  <si>
    <t>公路沿线村容村貌改造30处；场地硬化5处，共计2100平方米，绿化3600平方米；建设垃圾分类投放收运处理固定点12个；财政投入形成资产归村集体所有。</t>
  </si>
  <si>
    <t>通过改善基础设施，提升群众生活环境，解决群众生产销售问题，通过务工方式带动61户农户增收，预计年户均增收不低于1000元。</t>
  </si>
  <si>
    <t>白河县中厂镇2025年度农村人居环境整治项目</t>
  </si>
  <si>
    <t>农户聚集村组粪污排放处理设施改造25处，新建（维修）垃圾池20个，新建公厕3座；新建化粪池20m³一处、铺设排污管网300米；财政投入形成资产归村集体所有。</t>
  </si>
  <si>
    <t>通过改善基础设施，提升群众生活环境，解决群众生产销售问题，通过务工方式带动45户农户增收，预计年户均增收不低于1000元。</t>
  </si>
  <si>
    <t>白河县构朳镇东坡村2025年度人居环境整治项目</t>
  </si>
  <si>
    <t>东坡村11组沿线村容村貌提升改造10处1000米，沿线粪污排放处理设施改造整治10处，提升改造农户集聚区村组粪污排放处理设施8处，农户居住聚集村组沿线村容村貌提升10处2300平方米，财政投入形成资产归村集体所有。</t>
  </si>
  <si>
    <t>务工带动农户增收，改善生态环境，提高农村人居环境整治水平</t>
  </si>
  <si>
    <t>改善20户农户生产生活条件，提升村容村貌，杜绝环境污染。</t>
  </si>
  <si>
    <t>白河县构朳镇纸坊社区2025年人居环境整治项目</t>
  </si>
  <si>
    <t>纸坊一组基本绿化一处150平方米；安全挡护700米；粪污排放处理设施改造整治1座；垃圾屋1座；污水管网整治200米；纸坊社区四组整治排水50米；黑龙交界至安置点路灯40盏，财政投入形成资产归村集体所有。</t>
  </si>
  <si>
    <t>改善68户农户生产生活条件，提升村容村貌，杜绝环境污染。</t>
  </si>
  <si>
    <t>白河县构朳镇凉水村2025年度人居环境整治项目</t>
  </si>
  <si>
    <t xml:space="preserve">    凉水村1组王根兴门前至秦志全门前新建300排污管道和沉淀井，基本绿化200米，转头沟沿线粪污排放处理设施改造整治2处；凉水村3组凉水街安置点污水管网改造150米，基本绿化351米、垃圾投放点3处；凉水村4组村容村貌提升治理1处200米350立方米，沿线粪污排放处理设施改造整治4处；财政投入形成资产归村集体所有。</t>
  </si>
  <si>
    <t>改善84户农户生产生活条件，提升村容村貌，杜绝环境污染。</t>
  </si>
  <si>
    <t>白河县构朳镇凉水村（二级路沿线）2025年度人居环境整治项目</t>
  </si>
  <si>
    <t>凉水村农户聚集地提升整治3处，新建垃圾分类箱6处，分别为月亮湾1500平方米、步道50米、安全挡护300米，白龙水泥厂南侧1000平方米、污水管网200米，凉水隧道西侧农户聚集地提升整治1000平方米、安全挡护200立方米；农户居住聚集村组沿线村容村貌提升60处14000平方米，窗套480平方米；黄石板口桥头环境治理200米；白龙水泥厂北侧新修挡墙180米，高1.7米。</t>
  </si>
  <si>
    <t>改善666户农户生产生活条件，提升村容村貌，杜绝环境污染。</t>
  </si>
  <si>
    <t>白河县构朳镇高庄社区（二级路沿线）2025年度人居环境整治项目</t>
  </si>
  <si>
    <t>高庄社区二级路沿线提升改造4公里；农户居住聚集村组沿线村容村貌提升40处10800平方米，窗套720平方米；庙山寨路口村容村貌提升改造1处500平方米、新建安全挡护300米；河口堰塘农户聚集地提升整治1处2000平米、步道200米；构朳加油站对面农户聚集地提升整治1处2000平方米、步道20米、挡墙20立方米；高庄三组农户聚集地提升整治1处400平方米。</t>
  </si>
  <si>
    <t>改善232户农户生产生活条件，提升村容村貌，杜绝环境污染。</t>
  </si>
  <si>
    <t>白河县构朳镇高庄社区2025年人居环境整治项目</t>
  </si>
  <si>
    <t>高庄社区4组新修巷道硬化400米，新修安全设施1.5公里；新建垃圾分类箱5处，沿线基本绿化1000米，财政投入形成资产归村集体所有。</t>
  </si>
  <si>
    <t>改善群众生活环境，着力提升村情村貌。带动务工增收。</t>
  </si>
  <si>
    <t>改善群众生活环境，着力提升村情村貌，直接改善居民生活条件35户85人。</t>
  </si>
  <si>
    <t>白河县构朳镇家朳村2025年农村人居环境整治项目</t>
  </si>
  <si>
    <t>家朳村址至金盆沟口段基本绿化2公里；家朳村5组排水沟治理200米，财政投入形成资产归村集体所有。</t>
  </si>
  <si>
    <t>改善54户农户生产生活条件，提升村容村貌，杜绝环境污染。</t>
  </si>
  <si>
    <t>白河县构朳镇玉门村2025年度人居环境整治项目</t>
  </si>
  <si>
    <t>玉门村境内构坪路沿线住户门前5.6公里基本绿化及安全护栏2500米，财政投入形成资产归村集体所有。</t>
  </si>
  <si>
    <t>改善83户农户生产生活条件，提升村容村貌，杜绝环境污染。</t>
  </si>
  <si>
    <t>白河县构朳镇黑龙村2025年度农村人居环境整治项目</t>
  </si>
  <si>
    <t>构朳镇黑龙村沿线道路路边基本绿化4000米；沿线农户集聚区村组粪污排放处理设施改造整治7处，财政投入形成资产归村集体所有。</t>
  </si>
  <si>
    <t>改善94户农户生产生活条件，提升村容村貌，杜绝环境污染。</t>
  </si>
  <si>
    <t>白河县构朳镇集镇安置区2025年人居环境整治项目</t>
  </si>
  <si>
    <t>构朳集镇安置区污水管网提升改造300米。使用PLC管，尺寸200cm，改造提升化粪池100立方，含污水配套设施检查井5个。</t>
  </si>
  <si>
    <t>通过易地搬迁安置区配套基础设施项目建设，提高搬迁群众生活水平，提升搬迁安置区承载能力。通过就业务工、带动生产等方式带动33人务工增收，人均增收2000元以上。</t>
  </si>
  <si>
    <t>白河县卡子陈庄社区2025年农村人居环境整治项目</t>
  </si>
  <si>
    <t>一是农户居住聚集村组村容村貌提升15处750平方米；二是修复彭家湾集聚区巷道长15米，宽1米，高0.6米；三是新修涵道盖板长26米，宽1.8米，护栏69米，基本绿化长29米；四是村容村貌提升改造3处；五是涵洞渣土清理1000m³。</t>
  </si>
  <si>
    <t>带动农户务工增加收入，有效的提高农村人居环境整治水平。</t>
  </si>
  <si>
    <t>项目建设后，有效改善村容村貌和人居环境，带动20人务工增收，人均增收2000元以上。</t>
  </si>
  <si>
    <t>白河县卡子镇陈庄社区（二级路沿线）2025年人居环境整治项目-卡子镇</t>
  </si>
  <si>
    <t>一是农户聚集区村组基本绿化改造提升1000米；二是农户聚集区村组院落提升30户；三是主干线路路边新建基本绿化小品4处，防护设施380m³、排污设施改造250米、农户居住聚集村组巷道硬化400平方米。</t>
  </si>
  <si>
    <t>项目建设后，有效改善村容村貌和人居环境，带动35人务工增收，人均增收2000元以上。</t>
  </si>
  <si>
    <t>白河县卡子镇药树村2025年度农村人居环境整治项目</t>
  </si>
  <si>
    <t>安置点及通组路沿线人居环境整治及基本绿化400米，宽0.8米，高0.6米。</t>
  </si>
  <si>
    <t>项目建设后，有效改善村容村貌和人居环境，带动10人务工增收，人均增收2000元以上。</t>
  </si>
  <si>
    <t>白河县卡子镇大桥社区2025年农村人居环境整治项目</t>
  </si>
  <si>
    <t>一是公路沿路基本绿化修复300米，集镇安置区基本绿化建设40㎡；二是村容村貌提升改造3处；三是集镇安置区基本绿化400平方米。</t>
  </si>
  <si>
    <t>大桥社区</t>
  </si>
  <si>
    <t>项目建设后，有效改善村容村貌和人居环境，带动32人务工增收，人均增收2000元以上。</t>
  </si>
  <si>
    <t>白河县卡子镇凤凰村2025年人居环境整治项目</t>
  </si>
  <si>
    <t>一是新建凤凰村一至五组分散式污水处理设施；二是改造提升农户聚集区院落4处，包括巷道改造、排污处理等；三是购置可移动垃圾箱15个，垃圾桶50个。</t>
  </si>
  <si>
    <t>环境改善，在项目基础上带动35户农户户均增收1000元以上。</t>
  </si>
  <si>
    <t>白河县卡子镇卡子社区2025年度农村人居环境整治项目</t>
  </si>
  <si>
    <t>一是镇南桥头新建三位一体垃圾屋1个（长9米、宽5米；二是新建垃圾屋1个，长3米，宽2.5米；三是农户集聚区村组粪污排放处理设施改造12个；四是集镇农户聚集区村组亮化500米；五是新建农户集聚区村组粪污排放处理设施1个。</t>
  </si>
  <si>
    <t>带动农户务工增加收入，同时有效的改善生态环境，提高农村人居环境整治水平。</t>
  </si>
  <si>
    <t>项目建设后，有效改善村容村貌和人居环境，带动15人务工增收，人均增收2000元以上。</t>
  </si>
  <si>
    <t>白河县卡子镇仓房村2025年度人居环境整治项目</t>
  </si>
  <si>
    <t>一是农户集聚区村组院落巷道硬化500米，宽1.2米，厚0.1米；二是涵洞维修处理1处，直径1.5米，长6米。</t>
  </si>
  <si>
    <t>有效改善生态环境，提高农村人居环境整治水平。</t>
  </si>
  <si>
    <t>有效提高375名群众生活环境。</t>
  </si>
  <si>
    <t>白河县卡子镇桂花村2025年度农村人居环境整治项目</t>
  </si>
  <si>
    <t>一是新建垃圾屋1个；二是农户集聚区村组粪污排放处理设施改造5处；三是农户聚集区村组院落环境提升5处。</t>
  </si>
  <si>
    <t>环境改善，在项目基础上带动80户（其中：脱贫监测户30户）户均增收1000元以上。</t>
  </si>
  <si>
    <t>白河县卡子镇友爱村2025年人居环境整治项目</t>
  </si>
  <si>
    <t>一是新建垃圾屋2个、垃圾分类收集点3个；二是维修污水管网3处；三是农户聚集区村组院落环境提升2处。</t>
  </si>
  <si>
    <t>白河县茅坪镇田湾村2025年人居环境整治项目</t>
  </si>
  <si>
    <t>村组集中院落环境改造提升29处，农户聚集区化粪池建设200立方，挡墙1000立方米，绿化2000米。</t>
  </si>
  <si>
    <t>务工增收和人居环境提升。改善群众生产生活条件。</t>
  </si>
  <si>
    <t>改善人居环境，通过务工增收，带动20户户均增收2000元以上</t>
  </si>
  <si>
    <t>白河县茅坪镇2025年黑虎崖废弃硫铁矿治理沿线人居环境提升工程</t>
  </si>
  <si>
    <t>茅坪镇枣树社区、油房村、四新村、彭家社区四村公路沿线新修粪污处理设施49座，环境改造提升16处，会车道、垃圾箱底座硬化150平米。</t>
  </si>
  <si>
    <t>通过务工方式带动群众增收。改善群众生产生活条件。</t>
  </si>
  <si>
    <t>改善人居环境，通过务工带动户均增收2000元以上</t>
  </si>
  <si>
    <t>白河县茅坪镇义和村2025年人居环境整治项目</t>
  </si>
  <si>
    <t>修建排水沟40米，砖砌挡墙20立方米，完善粪污处理设施3座，安全防护78米，绿化1000米，院坝硬化150米，环境改造提升2处。</t>
  </si>
  <si>
    <t>义和村</t>
  </si>
  <si>
    <t>劳务务工带动发展，改善生产生活条件。</t>
  </si>
  <si>
    <t>通过劳务务工预计带动15户户均增收在2000元以上</t>
  </si>
  <si>
    <t>白河县茅坪镇四新村2025年人居环境整治项目</t>
  </si>
  <si>
    <t>新建公厕一座，垃圾屋4座，院坝硬化116平方米，挡墙177立方米，检查井1座，管涵1处。</t>
  </si>
  <si>
    <t>四新村</t>
  </si>
  <si>
    <t>改善农户生产条件，通过务工带动增收。</t>
  </si>
  <si>
    <t>通过务工和产业带动8户，均增收2000元</t>
  </si>
  <si>
    <t>白河县茅坪镇响应村2025年人居环境整治项目</t>
  </si>
  <si>
    <t>院坝硬化550平方米，挡墙380立方米，环境改造提升4处，垃圾池5座。</t>
  </si>
  <si>
    <t>响应村</t>
  </si>
  <si>
    <t>改善人居环境，通过务工增收，带动42户户均增收1000元以上</t>
  </si>
  <si>
    <t>白河县茅坪镇金刚村2025年人居环境整治项目</t>
  </si>
  <si>
    <t>干砌石岸150米，新修改造粪污处理设施2处，新建化粪池1座25立方米，院坝硬化55立方米，绿化500米。</t>
  </si>
  <si>
    <t>通过务工带动农户增收。改善群众生产生活条件</t>
  </si>
  <si>
    <t>通过项目实施，带动12户农户务工增收，人均增收2000元以上。</t>
  </si>
  <si>
    <t>白河县茅坪镇桃园村2025年人居环境整治项目</t>
  </si>
  <si>
    <t>院坝硬化450平方米，垃圾屋6座，挡墙100立方米，环境改造提升7处。</t>
  </si>
  <si>
    <t>桃园村</t>
  </si>
  <si>
    <t>白河县宋家镇双喜村2025年农村人居环境整治项目</t>
  </si>
  <si>
    <t>双喜村农户居住聚集区排污处理设施提升改造4处；基本绿化200平方米；巷道硬化500平方米；修缮垃圾池4处。</t>
  </si>
  <si>
    <t>改善人居环境，项目可带动周边8户20人务工就业，人均增收2000元。</t>
  </si>
  <si>
    <t>白河县宋家镇焦赞村2025年农村人居环境整治项目</t>
  </si>
  <si>
    <t>焦赞村农户居住聚集区排污处理设施提升改造3处；提升农户聚集区院落10处；巷道平整及硬化800平方米；基本绿化500平方米；修缮垃圾池5处。</t>
  </si>
  <si>
    <t>改善人居环境，项目可带动周边20户70人务工就业，人均增收2000元。</t>
  </si>
  <si>
    <t>白河县宋家镇磨坪社区2025年农村人居环境整治项目</t>
  </si>
  <si>
    <t>磨坪社区巷道硬化500平方米；农户居住聚集区排污处理设施提升改造4处；提升农户聚集区院落8处；新修垃圾池4处。</t>
  </si>
  <si>
    <t>改善人居环境，项目可带动周边20户50人务工就业，人均增收2000元。</t>
  </si>
  <si>
    <t>白河县宋家镇太平社区2025年农村人居环境整治项目</t>
  </si>
  <si>
    <t>太平社区农户居住聚集区排污处理设施提升改造5处；巷道平整及硬化500平方米；基本绿化300平方米；修缮垃圾池6处。</t>
  </si>
  <si>
    <t>白河县宋家镇天池村2025年农村人居环境整治项目</t>
  </si>
  <si>
    <t>天池村宋双路沿线农户居住聚集区排污处理设施提升改造2处；巷道平整800平方米；基础绿化200平方米；修缮垃圾池5处。</t>
  </si>
  <si>
    <t>白河县宋家镇火焰村2025年农村人居环境整治项目</t>
  </si>
  <si>
    <t>火焰村火石沟公路沿线提升农户聚集区院落3处；农户居住聚集区排污处理设施提升改造3处；新修垃圾池4处。</t>
  </si>
  <si>
    <t>改善人居环境，项目可带动周边7户10人务工就业，人均增收2000元。</t>
  </si>
  <si>
    <t>白河县宋家镇东桥村2025年农村人居环境整治项目</t>
  </si>
  <si>
    <t>东村桥火石沟公路沿线提升农户聚集区院落3处；农户居住聚集区排污处理设施提升改造3处；新修垃圾池4处。</t>
  </si>
  <si>
    <t>改善人居环境，项目可带动周边6户10人务工就业，人均增收2000元。</t>
  </si>
  <si>
    <t>白河县宋家镇光荣社区2025年农村人居环境整治项目</t>
  </si>
  <si>
    <t>光荣社区宋大路沿线提升农户聚集区院落5处；农户居住聚集区排污处理设施提升改造5处；基础绿化300平方米；提升改造污水处理管网300米；修缮垃圾池5处。</t>
  </si>
  <si>
    <t>光荣社区</t>
  </si>
  <si>
    <t>改善人居环境，项目可带动周边15户35人务工就业，人均增收2000元。</t>
  </si>
  <si>
    <t>白河县双丰镇闫家社区2025年度农村人居环境整治项目</t>
  </si>
  <si>
    <t>闫家社区一至八组沿线村容村貌改造提升30处，新建垃圾屋4个，购置可移动垃圾箱3个，巷道硬化长300米、宽1.2米，改造提升农户聚集区院落15处，基本绿化300㎡，农户聚集区村组粪污排放处理设施改造13个，改造提升排污管网600米。</t>
  </si>
  <si>
    <t>通过就业务工、改善生活条件等方式。</t>
  </si>
  <si>
    <t>通过务工带动50人就近务工，月增收2500元，提高农村人居环境水平直接受益220户900人，受益人口满意度90%以上。</t>
  </si>
  <si>
    <t>白河县双丰镇双安村2025年度农村人居环境整治项目</t>
  </si>
  <si>
    <t>改造提升农户聚集区院落14处，巷道硬化200米、宽1米，基本绿化70米，沿线基础亮化2.5km，安装太阳能路灯50盏，院坝场地硬化300平方米，改造提升排污管网280米。</t>
  </si>
  <si>
    <t>改善村内公路沿线人居环境，带动农户增收致富</t>
  </si>
  <si>
    <t>白河县双丰镇双河社区2025年度农村人居环境整治项目</t>
  </si>
  <si>
    <t>双河社区李家坡及双闫路亮化3公里，安装太阳能路灯60盏，巷道硬化300米、宽1.2米，沿线基本绿化500㎡，农户聚集区村组粪污排放处理设施改造5个，改造提升农户聚集区院落15处。</t>
  </si>
  <si>
    <t>通过务工带动40人就近务工增收30万元。改善群众生产生活条件。</t>
  </si>
  <si>
    <t>提升村容村貌，提高人居环境治理水平，同时改善群众出行条件。带动40户脱贫户、监测户户均增收2000元以上。</t>
  </si>
  <si>
    <t>白河县双丰镇双全村2025年度农村人居环境整治项目</t>
  </si>
  <si>
    <t>双全村主干路沿线村容村貌改造提升20处，清除卫生死角10处，农户聚集区村组粪污排放处理设施改造5个，改造提升农户聚集区院落10处、排污管网160米。</t>
  </si>
  <si>
    <t>带动部分农户零星务工增加收入，同时有效的改善生态环境，提高农村人居环境整治水平。</t>
  </si>
  <si>
    <t>提升村容村貌，提高人居环境治理水平，同时改善群众出行条件。带动20户脱贫户、监测户户均增收2000元以上。</t>
  </si>
  <si>
    <t>白河县双丰镇天顺社区2025年度农村人居环境整治项目</t>
  </si>
  <si>
    <t>天顺社区沿线基本绿化200㎡；更换步道护栏80米，维修护栏120米；清理卫生死角20处；改造提升农户集聚区院落5处；更新维护排污管网430米。</t>
  </si>
  <si>
    <t>天顺
社区</t>
  </si>
  <si>
    <t>通过务工方式带动增收。改善群众生产生活条件。</t>
  </si>
  <si>
    <t>带动不低于25人务工增收，人均增收5000元。同时有效改善辖区生态环境，提高农村人居环境水平。</t>
  </si>
  <si>
    <t>白河县双丰镇五星村2025年度农村人居环境整治项目</t>
  </si>
  <si>
    <t>五星村沿线村容村貌改造提升10处，农户聚集区村组粪污排放处理设施改造5个，改造提升排污管网270米，巷道硬化100米、宽1米，改造提升农户集聚区院落10处。</t>
  </si>
  <si>
    <t>通过劳务用工带动16人增收4.8万元。改善群众生产生活条件。</t>
  </si>
  <si>
    <t>通过劳务用工带动16户83人，户均增收3000元</t>
  </si>
  <si>
    <t>白河县双丰镇民主村2025年农村人居环境整治项目</t>
  </si>
  <si>
    <t>民主村沿线村容村貌改造提升8处，40盏路灯修复，农户聚集区村组粪污排放处理设施改造5个，改造提升排污管网240米，巷道硬化长100米、宽1米，改造提升农户集聚区院落10处。</t>
  </si>
  <si>
    <t>民主村</t>
  </si>
  <si>
    <t>通过劳务用工带动44人增收5万元.改善群众生产生活条件。</t>
  </si>
  <si>
    <t>通过劳务用工带动62户256人，户均增收3000元</t>
  </si>
  <si>
    <t>白河县双丰镇孔城村2025年度农村人居环境整治项目</t>
  </si>
  <si>
    <t>购买垃圾桶50个，农户聚集区村组粪污排放处理设施改造10个，巷道硬化长100米、宽1米，改造提升农户集聚区院落10处。</t>
  </si>
  <si>
    <t>通过劳务用工带动10户28人，人均增收1000元</t>
  </si>
  <si>
    <t>白河县西营镇栗园村2025年农村人居环境整治项目—西营镇</t>
  </si>
  <si>
    <t>老街道农户集聚区硬化及基本绿化200㎡；村内集中院落新（改）建粪污排放处理设施14个、新建垃圾池5个；村主干路沿线农村人居环境整治4处320㎡；小沟口河沟治理浆砌石岸500m³。</t>
  </si>
  <si>
    <t>带动农户务工增收，改善生态环境，提高农村人居环境质量</t>
  </si>
  <si>
    <t xml:space="preserve">  形成资产权属归村集体所有，按照西营镇资产管护办法要求由栗园村负责后续管护。通过项目实施改善40户130人的生产生活条件，其中脱贫户（含监测户）18户82人。项目建设期通过直接务工方式带动当地20人务工增收，预计人年均增收不低于4000元。</t>
  </si>
  <si>
    <t>白河县西营镇蔓营村2025年农村人居环境整治项目—西营镇</t>
  </si>
  <si>
    <t>新建垃圾池5个，改造垃圾池6个，蔓营村六组新建排污管道1200米，新建化粪池200m³。蔓营村核心区农户集聚区基本绿化1000平方米，药树包基本绿化1000平方米，安全护栏250米，村内集中院落新（改）建粪污排放处理设施30个。</t>
  </si>
  <si>
    <t>带动农户务工增收，改善生态环境，提高农村人居环境整治水平</t>
  </si>
  <si>
    <t>形成资产权属归村集体所有，按照西营镇资产管护办法要求由蔓营村负责后续管护。通过项目实施改善63户218人的生产生活条件，其中脱贫户（含监测户）22户73人。项目建设期通过直接务工方式带动当地40人务工增收，预计人年均增收不低于5000元。</t>
  </si>
  <si>
    <t>白河县西营镇高桥村2025年农村人居环境整治项目—西营镇</t>
  </si>
  <si>
    <t>新建垃圾池3座，维修改造公厕3座，村内集中院落新（改）建粪污排放处理设施10个。</t>
  </si>
  <si>
    <t>项目形成资产权属归村集体所有，按照西营镇资产管护办法要求由高桥村负责后续管护。通过项目实施改善25户79人的生产生活条件，其中脱贫户（含监测户）9户24人。项目建设期通过直接务工方式带动当地4人务工增收，预计人年均增收不低于2500元。</t>
  </si>
  <si>
    <t>白河县西营镇花房村2025年农村人居环境整治项目-西营镇</t>
  </si>
  <si>
    <t>新（改）建污水收集处理设施10个，新建垃圾池5个，院坝硬化500平方，基本绿化150平方</t>
  </si>
  <si>
    <t>项目形成资产权属归村集体所有，按照西营镇资产管护办法要求由花房村负责后续管护。通过项目实施改善20户70人的生产生活条件，其中脱贫户（含监测户）7户24人。项目建设期通过直接务工方式带动当地4人务工增收，预计人年均增收不低于5000元。</t>
  </si>
  <si>
    <t>白河县西营镇柳树村2025年农村人居环境整治项目—西营镇</t>
  </si>
  <si>
    <t>一是姚家湾集中院落院坝硬化1000平方，基本绿化500米，院落环境提升10处；二是公路沿线维修改造公厕2座，村内集中院落新（改）建粪污排放处理设施8个。</t>
  </si>
  <si>
    <t>项目形成资产权属归村集体所有，按照西营镇资产管护办法要求由柳树村负责后续管护。通过项目实施改善16户50人的生产生活条件，其中脱贫户（含监测户）8户34人。项目建设期通过直接务工方式带动当地12人务工增收，预计人年均增收不低于5000元。</t>
  </si>
  <si>
    <t>白河县西营镇天逸社区2025年农村人居环境整治项目—西营镇</t>
  </si>
  <si>
    <t xml:space="preserve">
菜场至大桥增设路灯12盏，维修路灯8盏；改造200#污水管网150米，污水管网维修1450米，污水清运12处890立方；维修改造公厕1座，村内集中院落新（改）建粪污排放处理设施10个。</t>
  </si>
  <si>
    <t>天逸社区</t>
  </si>
  <si>
    <t>项目形成资产权属归村集体所有，按照西营镇资产管护办法要求由天逸社区负责后续管护。通过项目实施改善18户63人的生产生活条件，其中脱贫户（含监测户）7户23人。项目建设期通过直接务工方式带动当地12人务工增收，预计人年均增收不低于5000元。</t>
  </si>
  <si>
    <t>白河县西营镇新建社区2025年农村人居环境整治项目—西营镇</t>
  </si>
  <si>
    <t>维修改造公厕2座，村内集中院落新（改）建粪污排放处理设施28个；小沟路安装路灯30盏；院坝硬化300㎡，院落基本绿化1000米。</t>
  </si>
  <si>
    <t>项目形成资产权属归村集体所有，按照西营镇资产管护办法要求由新建社区负责后续管护。通过项目实施改善16户56人的生产生活条件，其中脱贫户（含监测户）6户21人。项目建设期通过直接务工方式带动当地12人务工增收，预计人年均增收不低于5000元。</t>
  </si>
  <si>
    <t>白河县西营镇土泉村2025年农村人居环境整治项目—西营镇</t>
  </si>
  <si>
    <t>安置点农户集聚区新建60立方化粪池一个，铺设200#排污主管道220米。村内集中院落改建粪污排放处理设施12处180平方，集中院落硬化300平米，排水沟盖板100米，维修改造公厕2个，新建垃圾池3个。</t>
  </si>
  <si>
    <t>形成资产权属归村集体所有，按照西营镇资产管护办法要求由土泉村负责后续管护。通过项目实施改善21户68人的生产生活条件，其中脱贫户（含监测户）12户38人。项目建设期通过直接务工方式带动当地15人务工增收，预计人年均增收不低于4000元。</t>
  </si>
  <si>
    <t>白河县西营镇双垭村2025年农村人居环境整治项目—西营镇</t>
  </si>
  <si>
    <t>新（改）建污水收集处理设施10个，新建垃圾池3个，院坝硬化500平方，基本绿化200平方</t>
  </si>
  <si>
    <t>项目形成资产权属归村集体所有，按照西营镇资产管护办法要求由双垭村负责后续管护。通过项目实施改善提升26户72人的生产生活改善条件，其中脱贫户（含监测户）15户38人。项目建设期通过直接务工方式带动当地5人务工增收，预计人年均增收不低于4000元。</t>
  </si>
  <si>
    <t>白河县仓上镇天宝村2025年农村人居环境整治项目</t>
  </si>
  <si>
    <t>防护栏194米，路沿石84米，毛石干砌180立方米，院坝硬化585平方米，钢筋混凝土11立方米，石板铺贴99平方米，竹篱笆125米，排污管涵18米，改造村内集中院落粪污排放处理设施4座，卫生死角整治4处。</t>
  </si>
  <si>
    <t>通过开展人居环境综合整治工作，解决31户110人居住环境问题，引导农户养成良好的卫生习惯和生活方式，改善提升乡村人居环境。通过务工方式带动脱贫户（含监测户）11户38人增收，预计年户均增收不低于3000元。</t>
  </si>
  <si>
    <t>白河县仓上镇红花村2025年农村人居环境整治项目</t>
  </si>
  <si>
    <t>硬化地面720平方米，安装路沿石100米，毛石浆砌安全防护挡墙620立方米，片石混凝土防护挡墙190立方米，改造村内集中院落粪污排放处理设施1座，砖砌挡墙201米，铺设排污管道30米，检查井一座。</t>
  </si>
  <si>
    <t>通过开展人居环境综合整治工作，解决30户110人居住环境问题，引导农户养成良好的卫生习惯和生活方式，改善提升乡村人居环境。通过务工方式带动脱贫户（含监测户）10户35人增收，预计年户均增收不低于3000元。</t>
  </si>
  <si>
    <t>白河县仓上镇东庄村2025年移民安置点人居环境整治项目</t>
  </si>
  <si>
    <t>钢筋混凝土挡墙98立方米，人行道预制砖铺设515平方米，巷道硬化486平方米，院坝硬化560平方米，毛石干砌50立方米，毛石浆砌272.3立方米，污水管道铺设168米，污水检查井5个，混凝土填充29立方米，混凝土盖板16.5平方米，卫生死角整治2处，改建农户聚集区村组粪污排放处理设施2座，化粪池2个，基本绿化15米，巷道改造提升160米。</t>
  </si>
  <si>
    <t>解决28户100人居住环境问题，引导农户养成良好的卫生习惯和生活方式，改善提升乡村人居环境。通过务工方式带动脱贫户（含监测户）10户36人增收，预计年户均增收不低于3000元</t>
  </si>
  <si>
    <t>白河县仓上镇2025年农村人居环境整治项目</t>
  </si>
  <si>
    <t>改建农户聚集区村组粪污排放处理设施43座，填设污水管网1035米，村主干路沿线新建粪污排放处理设施8个，新建垃圾收集池17个，集中整治卫生脏、乱、差农家大院1处，以及卫生死角整治12处。</t>
  </si>
  <si>
    <t>石关村7村（社区）</t>
  </si>
  <si>
    <t>通过开展人居环境综合整治工作，解决60户210人居住环境问题，引导农户养成良好的卫生习惯和生活方式，改善提升乡村人居环境。通过务工方式带动脱贫户（含监测户）20户70人增收，预计年户均增收不低于3000元。</t>
  </si>
  <si>
    <t>白河县冷水镇2025年人居环境整治项目</t>
  </si>
  <si>
    <t>冷水镇辖区主公路沿线环境整治、新建浆砌石挡墙3500立方米、新建40立方米化粪池1个，硬化场地1000平方米，巷道硬化800米，绿化1000米和提升村容村貌等。</t>
  </si>
  <si>
    <t>通过开展人居环境整治工作，解决300户群众生活环境问题，引导农户养成良好的卫生习惯和生活方式，改善乡村人居环境，提升群众的幸福感、获得感。</t>
  </si>
  <si>
    <t>白河县冷水镇三院社区2025年人居环境整治项目</t>
  </si>
  <si>
    <t>修复入户步道800米、院落杂物清理40处、绿化1000米，修复挡土墙1000立方米等六组27户院落集中整治；一组、六组基本绿化1000米，巷道硬化200平方米。</t>
  </si>
  <si>
    <t>通过开展人居环境整治工作，解决40户群众生活环境问题，引导农户养成良好的卫生习惯和生活方式，提升乡村人居环境质量。</t>
  </si>
  <si>
    <t>白河县麻虎镇太和村2025年人居环境整治项目</t>
  </si>
  <si>
    <t>解决河道整治短板1000米、农户聚集村组粪污排放处理设施改造24处，院落杂物清理66处，新建或维修垃圾收放处理点位11个，整治卫生死角80处，集中整治卫生脏、乱、差农家大院36处。</t>
  </si>
  <si>
    <t>改善村落居民生活条件，解决村落居民农户日常安全问题，带动周边群众22人就近务工增收超1000元以上。</t>
  </si>
  <si>
    <t>白河县麻虎镇里龙村2025年人居环境整治项目</t>
  </si>
  <si>
    <t>整治卫生死角20处、建设和维修垃圾收集设施10处、集中整治卫生脏、乱、差农家大院20处</t>
  </si>
  <si>
    <t>改善村落居民生活条件，解决村落居民56户污水排放问题，带动周边群众13人就近务工增收超1000元以上。</t>
  </si>
  <si>
    <t>白河县麻虎镇2025年人居环境“百日攻坚”行动建设项目</t>
  </si>
  <si>
    <t>农户聚集村组粪污排放处理设施改造24处、院落杂物清理64处，新建或维修垃圾收放处理点位11个、整治卫生死角200处、集中整治卫生脏、乱、差农家大院36处。</t>
  </si>
  <si>
    <t>麻虎镇各村</t>
  </si>
  <si>
    <t>改善麻虎镇各村居民生活条件，解决麻虎镇126户农户排污问题，提升沿线各村垃圾处理效率，提高群众生活质量。带动当地群众就近务工17人，人均增收1000元。</t>
  </si>
  <si>
    <t>白河县麻虎镇十里社区2025年人居环境整治项目</t>
  </si>
  <si>
    <t>整治卫生死角16处、建设垃圾收治设施8处、院落杂物清理2处， 集中整治卫生脏、乱、差农家大院7处；3个院落安装路灯50盏。</t>
  </si>
  <si>
    <t>十里社区</t>
  </si>
  <si>
    <t>改善村落居民生活条件，带动周边群众7人就近务工增收超1000元以上。</t>
  </si>
  <si>
    <t>白河县城关镇安槐村2025年度农村人居环境整治项目</t>
  </si>
  <si>
    <t>安槐村五组铺设污水管网500米，新建20立方化粪池一座。购置铁皮垃圾箱8个。</t>
  </si>
  <si>
    <t>通过项目实施改善20户49人群众生活环境提升，其中脱贫户（含监测户）16户38人，项目建设期通过直接务工方式带动当地5户农户增收，预计年增收不低于2万元。</t>
  </si>
  <si>
    <t>白河县城关镇安坪安置区2025年人居环境整治项目</t>
  </si>
  <si>
    <t>新建安坪安置区污水处理设施2处，铺设污水管道2000米，检查井20个。</t>
  </si>
  <si>
    <t>通过项目实施，改善提升179户搬迁群众人居环境，提高搬迁社区承载能力，项目建设期通过直接务工方式带动当地35人务工增收，预计人均增收2000元以上。</t>
  </si>
  <si>
    <t>白河县中厂镇2025年农村污水治理项目</t>
  </si>
  <si>
    <t>对同心、大坪、石梯、顺利、新厂、新营社区污水管道和污水处理设施进行维修，更换MBR膜（帘式膜）1套、更换PLC及控制程序2处、更换PLC控制柜1个、新建地埋管网（PE DN200管道）90米、更换反洗泵1台、更换风机（HC-30S）1台、更换风机皮带（HC-30S）1台、更换管道及电器元件辅材8项、管网接头修复1处、更换回流泵（50WQD6-16-0.75T）5台、新增架空管网（DN300玻璃钢管）28米、新建检查井（高2.5，φ1000和高1.5，φ1000）2座、旧管网拆除90米、人工湿地修复（54立方2个，135立方2个，259.2立方1个）5个、更换提升泵（50WQD6-16-0.75T）6台、人工湿地增加底板（20CM混凝土）4个、新建化粪池（18立方）1个。财政投入形成资产归村集体所有。</t>
  </si>
  <si>
    <t>同心社区等6社区</t>
  </si>
  <si>
    <t>该项目实施可保障农户农户饮水安全，改善生活环境质量，直接带动40户农户参与务工增加收入，户均增收2000元</t>
  </si>
  <si>
    <t>通过该项目实施，可解决农户生活污水直排问题，保障农户饮水安全，改善生活环境质量，直接带动40户农户参与务工增加收入，户均增收2000元</t>
  </si>
  <si>
    <t>白河县构朳镇东坡村2025年污水维修治理项目</t>
  </si>
  <si>
    <t>东坡村污水处理站维修，新增漩涡风机1台，MBR膜200平方米，财政投入形成资产归村集体所有。</t>
  </si>
  <si>
    <t>改善群众生活环境，提升污水处理效能</t>
  </si>
  <si>
    <t>改善10户农户生产生活条件，提升污水处理效能，提升村容村貌，杜绝环境污染</t>
  </si>
  <si>
    <t>白河县卡子镇集镇2025年度农村人居环境整治项目</t>
  </si>
  <si>
    <t>集镇生活污水管网改造500米，包括公路两边排水沟清淤，生活污水入网改造等。</t>
  </si>
  <si>
    <t>卡子社区、大桥社区</t>
  </si>
  <si>
    <t>项目建设带动部分农户零星务工增加收入，同时有效的改善生态环境，提高农村人居环境整治水平。</t>
  </si>
  <si>
    <t>项目建设后，县级农业农村部门牵头，会同财政等相关部门，按照农村人居环境整治项目管理要求，组织有关人员开展项目绩效评价。</t>
  </si>
  <si>
    <t>白河县茅坪镇2025年污水处理站修复项目</t>
  </si>
  <si>
    <t>茅坪镇联合村、四新村、桃园村、田湾村四村污水处理站提升泵、回流泵、管道及电器元件更换、人工湿地翻新、地面沉降修复、茅坪社区管网维修约60米及检查井1座等</t>
  </si>
  <si>
    <t>联合村等4个村</t>
  </si>
  <si>
    <t>通过四个村污水处理站维修提供务工岗位带动16户群众户均增收2000元以上</t>
  </si>
  <si>
    <t>白河县宋家镇磨坪社区2025年排污管网建设项目</t>
  </si>
  <si>
    <t>新建搬迁安置社区排污管道（300#）900米；检查井（700mm×800mm）34座；新修农村粪污处理设施8处。</t>
  </si>
  <si>
    <t>改善生产生活条件，带动20户35人增收，人均增收2000元。</t>
  </si>
  <si>
    <t>白河县双丰镇闫家社区2025年度污水维修治理项目</t>
  </si>
  <si>
    <t>维修闫家社区污水处理站，主要更换MBR膜，管道及电气元器件</t>
  </si>
  <si>
    <t>白河县西营镇栗园村2025年污水处理站维修项目—西营镇</t>
  </si>
  <si>
    <t>对栗园二组集中安置区污水处理设施维修1套，包含提升泵、风机、加药装置、搅拌泵、回流泵等。</t>
  </si>
  <si>
    <t xml:space="preserve">  形成资产权属归村集体所有，按照西营镇资产管护办法要求由栗园村负责后续管护。通过项目实施改善40户130人的生产生活条件，其中脱贫户（含监测户）18户82人。项目建设期通过直接务工方式带动当地2人务工增收，预计人年均增收不低于5000元。</t>
  </si>
  <si>
    <t>白河县冷水镇川共村2025年人居环境整治项目</t>
  </si>
  <si>
    <t>新建川共村八组排污管道800米，100立方米化粪池1座。</t>
  </si>
  <si>
    <t>通过开展人居环境整治工作，解决120户群众生活环境问题，引导农户养成良好的卫生习惯和生活方式，提升乡村人居环境质量。</t>
  </si>
  <si>
    <t>白河县冷水镇兴隆村2025年人居环境整治项目</t>
  </si>
  <si>
    <t>新建排污管道500米、30立方米化粪池1座；改造公厕5座；主公路沿线环境整治及杂物清运等。</t>
  </si>
  <si>
    <t>通过开展人居环境整治工作，解决兴隆村150户群众生活环境问题，引导农户养成良好的卫生习惯和生活方式，提升乡村人居环境质量。</t>
  </si>
  <si>
    <t>白河县冷水镇友好村2025年易地搬迁安置点人居环境整治项目</t>
  </si>
  <si>
    <t>新修100立方米化粪池1座，排污管道100米。</t>
  </si>
  <si>
    <t>通过完善安置区基础设施，提升搬迁群众生活水平，提高搬迁社区承载能力。通过就业务工带动10户农户增收，预计户均增收2000元以上。</t>
  </si>
  <si>
    <t>白河县冷水镇2025年污水处理站修复项目</t>
  </si>
  <si>
    <t>更换冷水镇辖区内6个污水处理站人工湿地填料，更换水生植物，铺设污水管40米。</t>
  </si>
  <si>
    <t>川共等村</t>
  </si>
  <si>
    <t>通过开展人居环境整治工作，解决500户群众生活污水排放问题，保证污水处理实施充分发挥作用，确保农村生活污水达标排放。同时引导群众养成良好的卫生习惯和生活方式，改善乡村人居环境，提升群众的幸福感、获得感。</t>
  </si>
  <si>
    <t>白河县麻虎镇2025年污水维修治理项目</t>
  </si>
  <si>
    <t>修复太和村DN300主管网1572米、DN150支管网310米、DN100入户管网240米，同步建设检查井及官网支墩等；维修改造4个污水处理站风机、提升泵、清水泵、搅拌泵等损坏工艺设备，场地硬化300平方米</t>
  </si>
  <si>
    <t>金银村、太和村、十里社区</t>
  </si>
  <si>
    <t>改善村落居民生活条件，解决村落居民97户污水排放问题，带动周边群众9人就近务工增收超1000元以上。</t>
  </si>
  <si>
    <t>白河县西营镇2025年度人居环境整治项目-西营镇</t>
  </si>
  <si>
    <t>提升改造集镇垃圾填埋场渗滤液处理设备。具体内容为：一是安装20m3两级碟管式反渗透(
DTRO)处理系统渗滤液处理设备一套，新建回流管道1000m，新建浓缩液池及清水池1个,尺寸：5.5×3.5×3.0m；500m³原液暂存池一个，尺寸：12.9×7.8×5.0m；排污沟100米：1.5×1米；离心式泵4台；管道电缆400m；离心式通风机4台；新装100kVA成套变压器一套；新装低压配电柜1面，新建10kV线路架空线路70m，新建0.4kV电缆线路60m，新立电杆3基，制作拉线2条。二是新建雨污分流回流沟150米；混凝土边沟1000方；污水管网修复500米；排污井修复10个；清运化粪池杂物50方。</t>
  </si>
  <si>
    <t>形成资产权属归村集体所有，按照西营镇资产管护办法要求由蔓营村负责后续管护。通过项目实施改善170户595人的生产生活条件，其中脱贫户（含监测户）61户213人。项目建设期通过直接务工方式带动当地30人务工增收，预计人年均增收不低于8000元。</t>
  </si>
  <si>
    <t>村庄规划编制项目</t>
  </si>
  <si>
    <t>白河县2023年实用性村庄规划编制项目（二期）</t>
  </si>
  <si>
    <t>编制完成10个村“多规合一”实用性村庄规划</t>
  </si>
  <si>
    <t>自然资源局</t>
  </si>
  <si>
    <t>全县</t>
  </si>
  <si>
    <t>10村</t>
  </si>
  <si>
    <t>规划批准后，按照规划实施村域各类空间保护开发利用活动，促进村庄产业发展，提高农业经济效益，加快补齐乡村发展短板，优化乡村生产生活生态空间，促进城乡融合发展，推动村民收入增长</t>
  </si>
  <si>
    <t>按照《陕西省实用性村庄规划编制技术要点》要求，完成实用性村规划编制，形成规划编制成果</t>
  </si>
  <si>
    <t>四</t>
  </si>
  <si>
    <t>易地搬迁后扶</t>
  </si>
  <si>
    <t>易地搬迁集中安置区社区内必要的配套设施</t>
  </si>
  <si>
    <t>白河县卡子镇药树安置区2025年配套基础设施项目</t>
  </si>
  <si>
    <t>1.药树村搬迁安置区新建便民桥1座，桥长16米，宽1.5米，高5.5米，三跨桥墩；2.安置区生活污水管网改造PVC75管网600米，PVC110管网210米，新铺设排水沟盖板40米，疏通更换300玻璃夹沙管道35米，新建检查井3个。</t>
  </si>
  <si>
    <t>改善安置区群众生产生活通行条件，带动务工增收。</t>
  </si>
  <si>
    <t>通过安置区配套设施项目，提升搬迁社区承载能力，提高搬迁群众生活水平。项目直接带动30人务工增收，人均增收2000元以上。</t>
  </si>
  <si>
    <t>白河县茅坪镇集镇安置区2025年配套设施建设项目</t>
  </si>
  <si>
    <t>茅坪镇枣树社区新建200立方米蓄水池1个，取水点1处，饮水管网2000米及其他附属设施。</t>
  </si>
  <si>
    <t>通过就业务工、带动生产等方式促进搬迁群增收。</t>
  </si>
  <si>
    <t>通过完善安置区基础设施，提升搬迁群众生活水平，提高搬迁社区承载能力。通过就业务工带动25户农户增收，预计户均增收2000元以上。</t>
  </si>
  <si>
    <t>白河县仓上集镇安置区2025年基础设施配套项目</t>
  </si>
  <si>
    <t>仓上镇集镇安置区道路改造提升1000米、新建化粪池1座、垃圾收集站2处及相关配套设施。</t>
  </si>
  <si>
    <t>红花社区</t>
  </si>
  <si>
    <t>通过完善安置区基础设施，提升搬迁群众生活水平，提高搬迁社区承载能力。通过就业务工带动9户农户增收，预计户均增收3000元以上。</t>
  </si>
  <si>
    <t>白河县冷水镇川大安置区2025年配套基础设施项目</t>
  </si>
  <si>
    <t>冷水镇川大安置区道路改造提升长500米、宽4米、厚0.18米，排污管道300米。</t>
  </si>
  <si>
    <t>川大村</t>
  </si>
  <si>
    <t>通过完善安置区基础设施，提升搬迁群众生活水平，提高搬迁社区承载能力。通过就业务工带动16户农户增收，预计户均增收2000元以上。</t>
  </si>
  <si>
    <t>“一站式”社区综合服务设施建设项目</t>
  </si>
  <si>
    <t>白河县构朳镇凉水安置区2025年综合服务设施项目</t>
  </si>
  <si>
    <t>凉水安置点新建“一站式”社区综合服务（户籍管理、就业、就学、就医和社保、法律咨询等）1处，总投资50万元，补助20万元。</t>
  </si>
  <si>
    <t>通过配套一站式服务，提升搬迁社区服务能力，通过就业务工、带动生产等方式带动20人务工增收，预计人均增收2000元以上。</t>
  </si>
  <si>
    <t>白河县西营镇栗园安置区2025年综合服务设施项目</t>
  </si>
  <si>
    <t>花房安置点新建“一站式”社区综合服务（户籍管理、就业、就学、就医和社保、法律咨询等）1处，总投资50万元，补助15万元。</t>
  </si>
  <si>
    <t>通过配套一站式服务，提升搬迁社区服务能力，通过就业务工、带动生产等方式带动25人务工增收，预计人均增收2000元以上。</t>
  </si>
  <si>
    <t>白河县冷水镇小双安置区2025年综合服务设施项目</t>
  </si>
  <si>
    <t>中皇安置点新建“一站式”社区综合服务（户籍管理、就业、就学、就医和社保、法律咨询等）1处，总投资50万元，补助20万元。</t>
  </si>
  <si>
    <t>白河县茅坪镇2025年搬迁安置区公共服务设施建设项目</t>
  </si>
  <si>
    <t>茅坪镇大山安置点新建便民菜店1处，面积250平米，修建护栏35米，硬化地面400平米。</t>
  </si>
  <si>
    <t>大山村</t>
  </si>
  <si>
    <t>带动周边群众参入项目建设，通过以工代赈方式带动30人务工增收，预计人均增收2000元以上。</t>
  </si>
  <si>
    <t>白河县中厂镇顺利、迎新安置区2025年公共服务设施建设项目</t>
  </si>
  <si>
    <t>中厂镇顺利安置区新建25亩小菜园2处、迎新安置区新建140平方米便民菜店1处。</t>
  </si>
  <si>
    <t>新营村、石梯社区</t>
  </si>
  <si>
    <t>易地扶贫搬迁贷款债券贴息补助项目</t>
  </si>
  <si>
    <t>白河县2025年政府一般债券（易地扶贫债券）还本付息项目</t>
  </si>
  <si>
    <t>涉及11个镇移民搬迁集中安置房，配套基础设施建设及配套公共基础设施建设发行的债券资金到期还本付息</t>
  </si>
  <si>
    <t>财政局</t>
  </si>
  <si>
    <t>十三五期间，解决贫困人口住房问题，本次项目化解政府十三五期间易地扶贫搬迁到期债务本息</t>
  </si>
  <si>
    <t>偿还易地扶贫搬迁债券到期本息，化解政府存量债务</t>
  </si>
  <si>
    <t>五</t>
  </si>
  <si>
    <t>巩固三保障成果</t>
  </si>
  <si>
    <t>安全饮水短板提升项目</t>
  </si>
  <si>
    <t>白河县城关镇2025年度安全饮水短板提升项目</t>
  </si>
  <si>
    <t>胜利村三组汪家门前新建100立方蓄水池1座；铺设管网Ф40PE管道4000米；胜利村五组小沟新建拦水坝1座，长4.5米，铺设出水管网Ф32PE管道500米；胜利村六组新建100立方蓄水池1座，铺设Ф32PE管道3000米。群力村六组新建50立方蓄水池1个；修缮拦水坝1座，长5米；铺设Ф63PE管道600米、Ф32PE管道500米。安坪村修复拦水坝1座，铺设Ф63PE管道800米，Ф75PE管道300米。</t>
  </si>
  <si>
    <t>水利局</t>
  </si>
  <si>
    <t>解决“两不愁三保障”项目</t>
  </si>
  <si>
    <t>通过项目实施，保障308户1048人群众饮水安全，其中脱贫户（含监测户）122户363人。项目建设期通过直接务工方式带动当地25户农户务工增收，预计年户均增收不低于2000元。</t>
  </si>
  <si>
    <t>白河县中厂镇2025年度安全饮水短板提升项目</t>
  </si>
  <si>
    <t>一是石梯社区购置安装水质监测消杀设备1套、新修石梯社区四组葛藤沟取水口一个，管道维修980米；二是顺利社区四组龙凤沟、女仙沟新新建蓄水池2个，各30m³、铺设饮水Ф32PE管道800米；三是宽坪社区5组（赵家梁子）20m³蓄水池一座、铺设Ф32PE饮水管道1500米；四是同心社区六组铺设Ф32PE管网2000米；五是新厂社区一组薛家山新建取水口一处，蓄水池一座30立方，铺设Ф32PE管网300米，五组火焰山新建蓄水池一座50立方，铺设Ф32PE管网1.5公里。</t>
  </si>
  <si>
    <t>通过饮水提升工程，改善480户1601人群众的饮水安全保障。通过劳务方式带动30户脱贫户增收，预计年户均增收不低于1600元。</t>
  </si>
  <si>
    <t>白河县构朳镇2025年度安全饮水短板提升项目</t>
  </si>
  <si>
    <t>一是构朳镇集中水厂安装过滤池遮阳防护网500平方米，更换维修阀等配套管件50余处，拦水坝改造提升及清掏7处；二是凉水村1组新建1个30立方水窖，铺设PE40管网300米、PE20管网200米；三是凉水村5组大畈新建水窖1个30立方水窖，铺设管网400米；四是家朳村更换32#管网2000米；五是黑龙村更换63#管网100米、32#管网150米、63#管网300米、40#管网400米，新建拦水坝1处；六是高庄社区更换63#管网100米、32#管网500米、20#管网2000米；七是东坡村更换水管32#1000米；八是玉门村更换32#管网1600米、更换63#管网200米，250米水管裸露，需施工埋入地下，并用混凝土浇灌；九是纸坊安置点村水厂挡墙修复。</t>
  </si>
  <si>
    <t>保障584户饮水安全，改善生产生活条件，通过劳务方式带动26户脱贫户增收，预计年户均增收不低于1200元。</t>
  </si>
  <si>
    <t>白河县卡子镇2025年度安全饮水短板提升项目</t>
  </si>
  <si>
    <t>一是集镇安置区（点）饮水提升项目，主要包括主管网PE75管路改造提升200米、PE20管网1000米、PE32管网60米、配套管件等；二是8个村（社区）部分管网改造修复，PE63管网1000米，PE32管网2000米；三是药树村新建30m³过滤池1个。</t>
  </si>
  <si>
    <t>保障300户饮水安全，在项目建设的基础上，带动26农户户均增收2000元以上。</t>
  </si>
  <si>
    <t>白河县茅坪镇2025年安全饮水补短板提升项目</t>
  </si>
  <si>
    <t>油房村建设蓄水池1座100立方米，朝阳村、四新村、桃园社区人饮工程水池、坝体、水厂、水管等设施维修更换5处</t>
  </si>
  <si>
    <t>保障38户饮水安全，通过务工带动农户增收方式带动增收，其中脱贫户13户，预计户年均增收不低于2000元。</t>
  </si>
  <si>
    <t>白河县宋家镇2025年安全饮水补短板提升项目</t>
  </si>
  <si>
    <t>一是水厂修复2处；二是新修拦水坝50立方米；三是铺设Ф63PE管道5000米，Ф25PE管道1000米</t>
  </si>
  <si>
    <t>保障20户饮水安全，改善生产生活条件，带动20户农户增收，人均增收2000元。</t>
  </si>
  <si>
    <t>白河县双丰镇2025年安全饮水补短板提升项目</t>
  </si>
  <si>
    <t>双河村污水处理厂新建20m³钢筋混凝土蓄水池1座，双全村修建水坝2座，五星村五组溜石板沟水坝维修。双安村二组（小地名：大湾沟），需修复安全饮水工程1处，过滤池及蓄水池池内维修100立方米。新建彩钢瓦盖顶60平方米，安全防护墙80米（含院门），踏步，护栏，场地硬化60平方米。</t>
  </si>
  <si>
    <t>保障393户饮水安全，改善生产生活条件，带动20户群众增收，人均增收1400元。</t>
  </si>
  <si>
    <t>白河县西营镇2025年安全饮水补短板提升项目</t>
  </si>
  <si>
    <t>土泉村修缮Ф63PE饮水主管道1200米。</t>
  </si>
  <si>
    <t>保障252户安全饮水，通过就业务工方式带动30户农户增收，预计年户均增收不低于1000元。</t>
  </si>
  <si>
    <t>白河县仓上镇2025年度安全饮水短板提升项目</t>
  </si>
  <si>
    <t>红花村四组需新建水坝1座，40立方清水池，铺设Ф32PE管道200米，PE25管道800米，PE20管道300米；槐坪村四组需新建取水点一处，铺设Ф25PE管道400米；东庄村一组需更换Ф63PE管道420米；天宝村五组需新建取水点一处，铺设Ф25PE管道1800米；石关村石关水厂需新修水坝1座，铺设Ф63PE管道210米；灯塔村四组需新建取水点一处。农庄村新建取水点1处；七组需新建50立方清水池一座，铺设Ф63PE管道500米。</t>
  </si>
  <si>
    <t>通过该项目实施，保障46户安全饮水，通过务工方式带动脱贫户（含监测户）15户增收，预计年户均增收不低于3000元。</t>
  </si>
  <si>
    <t>白河县冷水镇2025年安全饮水补短板提升项目</t>
  </si>
  <si>
    <t>水坪村新建水坝1座，铺设Ф40PE管道4200米，集中供水水厂改造1处。冷水集镇供水水厂改造，更换管道：梁垭子至沙滩一组Ф75PE供水管1000米；洞子大桥下至星义（汪胜沟）Ф90PE供水管500米，Ф75PE供水管150米，Ф40PE供水管1200米；沙滩村（姚沟一道斑）Ф63PE供水管500米，Ф40PE供水管1300米；梁垭子一老水泥厂Ф90PE供水管60米，Ф75PE供水管30米，Ф63PE供水管210米，Ф40PE供水管230米。</t>
  </si>
  <si>
    <t>保障493户安全饮水，通过就业务工方式带动30户农户增收，预计年户均增收不低于1000元。</t>
  </si>
  <si>
    <t>白河县麻虎镇2025年安全饮水补短板提升项目</t>
  </si>
  <si>
    <t>里龙村新修30立方米沉淀池一座，月镇村铺设110mm输水管道500米，63mm输水管道2000米，32mm输水管道300米。</t>
  </si>
  <si>
    <t>保障1922户饮水安全，改善生产生活条件，通过劳务方式带动80户群众增收，预计年户均增收不低于1200元。</t>
  </si>
  <si>
    <t>白河县2025年农村安全饮水水质提升项目</t>
  </si>
  <si>
    <t>对全县集中供水267处水质检测、净化消毒，并配置在线监测设备。</t>
  </si>
  <si>
    <t>健康</t>
  </si>
  <si>
    <t>白河县2025年城乡居民基本医保项目</t>
  </si>
  <si>
    <t>通过建立城乡居民医保制度，对参保人员患病按医保政策进行住院医疗待遇的补偿，有效减轻患者就医经济负担，降低“因病致贫、因病返贫”发生率。</t>
  </si>
  <si>
    <t>医保局</t>
  </si>
  <si>
    <t>通过建立城乡居民医保制度，对参保人员患病按医保政策进行住院医疗待遇的补偿，有效减轻患者就医经济负担，降低“因病致贫、因病返贫”发生率</t>
  </si>
  <si>
    <t>综合保障</t>
  </si>
  <si>
    <t>白河县2025年农村居民最低生活保障项目</t>
  </si>
  <si>
    <t>为全县农村居民最低生活保障对象发放低保金，解决基本生活困难。按照5370元/人.年标准，分三档补助。</t>
  </si>
  <si>
    <t>民政局</t>
  </si>
  <si>
    <t>印发了《巩固拓展民政领域脱贫攻坚成果同乡村振兴有效衔接实施方案》，保持民政领域兜底保障政策总体稳定，保障困难群众基本生活，更好服务乡村振兴战略实施。</t>
  </si>
  <si>
    <t>解决困难群众基本生活问题，需资助农村低保对象12000人，编密筑牢兜底保障网。</t>
  </si>
  <si>
    <t>白河县2025年农村特困人员救助供养项目</t>
  </si>
  <si>
    <t>为全县农村特困人员发放供养金，解决基本生活问题。基本生活标准6984元/年.人发放。照料护理标准按照当地最低工资标准的10%、15%、25%分三档发放。</t>
  </si>
  <si>
    <t>解决困难群众基本生活问题，需资助农村特困人员对象4100人，编密筑牢兜底保障网。</t>
  </si>
  <si>
    <t>白河县2025年困难群众临时救助项目</t>
  </si>
  <si>
    <t>为困难群众发放临时救助资金，解决临时性生活困难问题。按照1—12月城市低保标准发放。</t>
  </si>
  <si>
    <t>解决困难群众基本生活问题，需资助临时救助对象4500人，编密筑牢兜底保障网。</t>
  </si>
  <si>
    <t>白河县2025年残疾人两项补贴项目</t>
  </si>
  <si>
    <t>困难残疾人生活补贴对象是：我县户籍并持有二代以上残疾证的贫困残疾人，且符合以下条件之一，可确定为补贴对象：（1）已纳入城乡低保家庭中的残疾人；（2）属于低保边缘家庭、三类户、建档立卡贫困人口的一、二、三级残疾人。困难残疾人生活补贴每人每月100元。重度残疾人护理补贴对象为：我县户籍并持有二代以上残疾证，残疾等级为一级、二级残疾人，低保家庭、低保边缘家庭及三类户家庭中肢体三级残疾人。一级残疾每人每月120元，二级残疾每人每月80元，三级残疾人每人每月60元。</t>
  </si>
  <si>
    <t>印发了《关于巩固拓展脱贫攻坚兜底保障成果与乡村振兴有效衔接的实施方案》，为困难群众帮扶脱贫。</t>
  </si>
  <si>
    <t>解决困难群众基本生活问题，需资助残疾人对象7000保障网。</t>
  </si>
  <si>
    <t>六</t>
  </si>
  <si>
    <t>项目管理费</t>
  </si>
  <si>
    <t>白河县2025年项目管理费</t>
  </si>
  <si>
    <t>用于项目前期设计、评审、招标、监理以及验收等与项目管理相关的支出。</t>
  </si>
  <si>
    <t>通过项目规范化管理，促进项目实施落地，对实施的巩固衔接项目进行规范化管理，支付项目前期设计、评审、招标、监理以及验收等与项目管理相关的支出。</t>
  </si>
  <si>
    <t>白河县城关镇2025年工程建设项目管理费用</t>
  </si>
  <si>
    <t>用于城关镇2025年度衔接资金工程项目管理费用，含设计、招标、项目评审、监理等费用支出。</t>
  </si>
  <si>
    <t>通过项目实施，促进项目实施落地和规范化管理，确保项目的设计、招标、评审、监理等程序规范，降低经济风险，保障群众利益。</t>
  </si>
  <si>
    <t>通过项目规范化管理，促进项目实施落地，提升项目管理水平。</t>
  </si>
  <si>
    <t>白河县中厂镇2025年工程建设项目管理费用</t>
  </si>
  <si>
    <t>用于中厂镇2025年度衔接资金工程项目管理费用，含设计、招标、项目评审、监理等费用支出。</t>
  </si>
  <si>
    <t>2025年1-12月</t>
  </si>
  <si>
    <t>白河县构朳镇2025年工程建设项目管理费用</t>
  </si>
  <si>
    <t>用于构朳镇2025年度衔接资金工程项目管理费用，含设计、招标、项目评审、监理等费用支出。</t>
  </si>
  <si>
    <t>白河县卡子镇2025年工程建设项目管理费用</t>
  </si>
  <si>
    <t>用于卡子镇2025年度衔接资金工程项目管理费用，含设计、招标、项目评审、监理等费用支出。</t>
  </si>
  <si>
    <t>白河县茅坪镇2025年工程建设项目管理费用</t>
  </si>
  <si>
    <t>用于茅坪镇2025年度衔接资金工程项目管理费用，含设计、招标、项目评审、监理等费用支出。</t>
  </si>
  <si>
    <t>确保项目的设计、招标、评审、监理等程序规范，降低经济风险，保障群众利益。</t>
  </si>
  <si>
    <t>促进巩固衔接项目规范管理，加强监督指导，提升项目管理水平。</t>
  </si>
  <si>
    <t>白河县宋家镇2025年工程建设项目管理费用</t>
  </si>
  <si>
    <t>用于宋家镇2025年度衔接资金工程项目管理费用，含设计、招标、项目评审、监理等费用支出。</t>
  </si>
  <si>
    <t>白河县双丰镇2025年度工程建设项目管理费用</t>
  </si>
  <si>
    <t>用于2025年度衔接资金基建类项目设计、预算、监理等项目管理费用。</t>
  </si>
  <si>
    <t>通过专业公司设计、预算、监理确保工程质量。</t>
  </si>
  <si>
    <t>白河县西营镇2025年度工程建设项目管理费用</t>
  </si>
  <si>
    <t>白河县仓上镇2025年工程建设项目管理费用</t>
  </si>
  <si>
    <t>用于仓上镇2025年度衔接资金工程项目管理费用，含设计、招标、项目评审、监理等费用支出。</t>
  </si>
  <si>
    <t>白河县冷水镇2025年度工程建设项目管理费用</t>
  </si>
  <si>
    <t>白河县麻虎镇2025年工程建设项目管理费用</t>
  </si>
  <si>
    <t>用于麻虎镇2025年度衔接资金工程项目管理费用，含设计、招标、项目评审、监理等费用支出。</t>
  </si>
</sst>
</file>

<file path=xl/styles.xml><?xml version="1.0" encoding="utf-8"?>
<styleSheet xmlns="http://schemas.openxmlformats.org/spreadsheetml/2006/main" xmlns:mc="http://schemas.openxmlformats.org/markup-compatibility/2006" xmlns:xr9="http://schemas.microsoft.com/office/spreadsheetml/2016/revision9" mc:Ignorable="xr9">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_ "/>
    <numFmt numFmtId="178" formatCode="0.0_);[Red]\(0.0\)"/>
  </numFmts>
  <fonts count="31">
    <font>
      <sz val="11"/>
      <color theme="1"/>
      <name val="宋体"/>
      <charset val="134"/>
      <scheme val="minor"/>
    </font>
    <font>
      <sz val="12"/>
      <name val="Arial"/>
      <charset val="0"/>
    </font>
    <font>
      <sz val="12"/>
      <name val="黑体"/>
      <charset val="134"/>
    </font>
    <font>
      <sz val="10"/>
      <name val="宋体"/>
      <charset val="134"/>
      <scheme val="minor"/>
    </font>
    <font>
      <sz val="11"/>
      <name val="宋体"/>
      <charset val="134"/>
      <scheme val="minor"/>
    </font>
    <font>
      <b/>
      <sz val="10"/>
      <name val="宋体"/>
      <charset val="134"/>
      <scheme val="minor"/>
    </font>
    <font>
      <sz val="20"/>
      <name val="华文中宋"/>
      <charset val="134"/>
    </font>
    <font>
      <sz val="20"/>
      <name val="方正小标宋简体"/>
      <charset val="134"/>
    </font>
    <font>
      <sz val="9"/>
      <name val="宋体"/>
      <charset val="134"/>
      <scheme val="minor"/>
    </font>
    <font>
      <b/>
      <sz val="9"/>
      <name val="宋体"/>
      <charset val="134"/>
      <scheme val="minor"/>
    </font>
    <font>
      <sz val="15.95"/>
      <name val="仿宋_GB2312"/>
      <charset val="134"/>
    </font>
    <font>
      <u/>
      <sz val="11"/>
      <color rgb="FF0000FF"/>
      <name val="宋体"/>
      <charset val="134"/>
      <scheme val="minor"/>
    </font>
    <font>
      <u/>
      <sz val="11"/>
      <color rgb="FF800080"/>
      <name val="宋体"/>
      <charset val="134"/>
      <scheme val="minor"/>
    </font>
    <font>
      <sz val="11"/>
      <color rgb="FFFF0000"/>
      <name val="宋体"/>
      <charset val="134"/>
      <scheme val="minor"/>
    </font>
    <font>
      <b/>
      <sz val="18"/>
      <color theme="3"/>
      <name val="宋体"/>
      <charset val="134"/>
      <scheme val="major"/>
    </font>
    <font>
      <i/>
      <sz val="11"/>
      <color rgb="FF7F7F7F"/>
      <name val="宋体"/>
      <charset val="134"/>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134"/>
      <scheme val="minor"/>
    </font>
    <font>
      <b/>
      <sz val="11"/>
      <color rgb="FF3F3F3F"/>
      <name val="宋体"/>
      <charset val="134"/>
      <scheme val="minor"/>
    </font>
    <font>
      <b/>
      <sz val="11"/>
      <color rgb="FFFA7D00"/>
      <name val="宋体"/>
      <charset val="134"/>
      <scheme val="minor"/>
    </font>
    <font>
      <b/>
      <sz val="11"/>
      <color theme="0"/>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0006"/>
      <name val="宋体"/>
      <charset val="134"/>
      <scheme val="minor"/>
    </font>
    <font>
      <sz val="11"/>
      <color rgb="FF9C6500"/>
      <name val="宋体"/>
      <charset val="134"/>
      <scheme val="minor"/>
    </font>
    <font>
      <sz val="11"/>
      <color theme="0"/>
      <name val="宋体"/>
      <charset val="134"/>
      <scheme val="minor"/>
    </font>
    <font>
      <sz val="11"/>
      <color indexed="8"/>
      <name val="宋体"/>
      <charset val="134"/>
    </font>
    <font>
      <sz val="12"/>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thick">
        <color theme="4"/>
      </bottom>
      <diagonal/>
    </border>
    <border>
      <left/>
      <right/>
      <top/>
      <bottom style="thick">
        <color theme="4" tint="0.499984740745262"/>
      </bottom>
      <diagonal/>
    </border>
    <border>
      <left/>
      <right/>
      <top/>
      <bottom style="medium">
        <color theme="4" tint="0.399975585192419"/>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0" fillId="2" borderId="2"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3" applyNumberFormat="0" applyFill="0" applyAlignment="0" applyProtection="0">
      <alignment vertical="center"/>
    </xf>
    <xf numFmtId="0" fontId="17" fillId="0" borderId="4" applyNumberFormat="0" applyFill="0" applyAlignment="0" applyProtection="0">
      <alignment vertical="center"/>
    </xf>
    <xf numFmtId="0" fontId="18" fillId="0" borderId="5" applyNumberFormat="0" applyFill="0" applyAlignment="0" applyProtection="0">
      <alignment vertical="center"/>
    </xf>
    <xf numFmtId="0" fontId="18" fillId="0" borderId="0" applyNumberFormat="0" applyFill="0" applyBorder="0" applyAlignment="0" applyProtection="0">
      <alignment vertical="center"/>
    </xf>
    <xf numFmtId="0" fontId="19" fillId="3" borderId="6" applyNumberFormat="0" applyAlignment="0" applyProtection="0">
      <alignment vertical="center"/>
    </xf>
    <xf numFmtId="0" fontId="20" fillId="4" borderId="7" applyNumberFormat="0" applyAlignment="0" applyProtection="0">
      <alignment vertical="center"/>
    </xf>
    <xf numFmtId="0" fontId="21" fillId="4" borderId="6" applyNumberFormat="0" applyAlignment="0" applyProtection="0">
      <alignment vertical="center"/>
    </xf>
    <xf numFmtId="0" fontId="22" fillId="5" borderId="8" applyNumberFormat="0" applyAlignment="0" applyProtection="0">
      <alignment vertical="center"/>
    </xf>
    <xf numFmtId="0" fontId="23" fillId="0" borderId="9" applyNumberFormat="0" applyFill="0" applyAlignment="0" applyProtection="0">
      <alignment vertical="center"/>
    </xf>
    <xf numFmtId="0" fontId="24" fillId="0" borderId="10" applyNumberFormat="0" applyFill="0" applyAlignment="0" applyProtection="0">
      <alignment vertical="center"/>
    </xf>
    <xf numFmtId="0" fontId="25" fillId="6" borderId="0" applyNumberFormat="0" applyBorder="0" applyAlignment="0" applyProtection="0">
      <alignment vertical="center"/>
    </xf>
    <xf numFmtId="0" fontId="26" fillId="7" borderId="0" applyNumberFormat="0" applyBorder="0" applyAlignment="0" applyProtection="0">
      <alignment vertical="center"/>
    </xf>
    <xf numFmtId="0" fontId="27" fillId="8" borderId="0" applyNumberFormat="0" applyBorder="0" applyAlignment="0" applyProtection="0">
      <alignment vertical="center"/>
    </xf>
    <xf numFmtId="0" fontId="28" fillId="9" borderId="0" applyNumberFormat="0" applyBorder="0" applyAlignment="0" applyProtection="0">
      <alignment vertical="center"/>
    </xf>
    <xf numFmtId="0" fontId="0" fillId="10" borderId="0" applyNumberFormat="0" applyBorder="0" applyAlignment="0" applyProtection="0">
      <alignment vertical="center"/>
    </xf>
    <xf numFmtId="0" fontId="0" fillId="11" borderId="0" applyNumberFormat="0" applyBorder="0" applyAlignment="0" applyProtection="0">
      <alignment vertical="center"/>
    </xf>
    <xf numFmtId="0" fontId="28" fillId="12" borderId="0" applyNumberFormat="0" applyBorder="0" applyAlignment="0" applyProtection="0">
      <alignment vertical="center"/>
    </xf>
    <xf numFmtId="0" fontId="28" fillId="13" borderId="0" applyNumberFormat="0" applyBorder="0" applyAlignment="0" applyProtection="0">
      <alignment vertical="center"/>
    </xf>
    <xf numFmtId="0" fontId="0" fillId="14" borderId="0" applyNumberFormat="0" applyBorder="0" applyAlignment="0" applyProtection="0">
      <alignment vertical="center"/>
    </xf>
    <xf numFmtId="0" fontId="0" fillId="15" borderId="0" applyNumberFormat="0" applyBorder="0" applyAlignment="0" applyProtection="0">
      <alignment vertical="center"/>
    </xf>
    <xf numFmtId="0" fontId="28" fillId="16" borderId="0" applyNumberFormat="0" applyBorder="0" applyAlignment="0" applyProtection="0">
      <alignment vertical="center"/>
    </xf>
    <xf numFmtId="0" fontId="28" fillId="17" borderId="0" applyNumberFormat="0" applyBorder="0" applyAlignment="0" applyProtection="0">
      <alignment vertical="center"/>
    </xf>
    <xf numFmtId="0" fontId="0" fillId="18" borderId="0" applyNumberFormat="0" applyBorder="0" applyAlignment="0" applyProtection="0">
      <alignment vertical="center"/>
    </xf>
    <xf numFmtId="0" fontId="0" fillId="19" borderId="0" applyNumberFormat="0" applyBorder="0" applyAlignment="0" applyProtection="0">
      <alignment vertical="center"/>
    </xf>
    <xf numFmtId="0" fontId="28" fillId="20" borderId="0" applyNumberFormat="0" applyBorder="0" applyAlignment="0" applyProtection="0">
      <alignment vertical="center"/>
    </xf>
    <xf numFmtId="0" fontId="28" fillId="21" borderId="0" applyNumberFormat="0" applyBorder="0" applyAlignment="0" applyProtection="0">
      <alignment vertical="center"/>
    </xf>
    <xf numFmtId="0" fontId="0" fillId="22" borderId="0" applyNumberFormat="0" applyBorder="0" applyAlignment="0" applyProtection="0">
      <alignment vertical="center"/>
    </xf>
    <xf numFmtId="0" fontId="0" fillId="23" borderId="0" applyNumberFormat="0" applyBorder="0" applyAlignment="0" applyProtection="0">
      <alignment vertical="center"/>
    </xf>
    <xf numFmtId="0" fontId="28" fillId="24" borderId="0" applyNumberFormat="0" applyBorder="0" applyAlignment="0" applyProtection="0">
      <alignment vertical="center"/>
    </xf>
    <xf numFmtId="0" fontId="28" fillId="25" borderId="0" applyNumberFormat="0" applyBorder="0" applyAlignment="0" applyProtection="0">
      <alignment vertical="center"/>
    </xf>
    <xf numFmtId="0" fontId="0" fillId="26" borderId="0" applyNumberFormat="0" applyBorder="0" applyAlignment="0" applyProtection="0">
      <alignment vertical="center"/>
    </xf>
    <xf numFmtId="0" fontId="0" fillId="27" borderId="0" applyNumberFormat="0" applyBorder="0" applyAlignment="0" applyProtection="0">
      <alignment vertical="center"/>
    </xf>
    <xf numFmtId="0" fontId="28" fillId="28" borderId="0" applyNumberFormat="0" applyBorder="0" applyAlignment="0" applyProtection="0">
      <alignment vertical="center"/>
    </xf>
    <xf numFmtId="0" fontId="28" fillId="29" borderId="0" applyNumberFormat="0" applyBorder="0" applyAlignment="0" applyProtection="0">
      <alignment vertical="center"/>
    </xf>
    <xf numFmtId="0" fontId="0" fillId="30" borderId="0" applyNumberFormat="0" applyBorder="0" applyAlignment="0" applyProtection="0">
      <alignment vertical="center"/>
    </xf>
    <xf numFmtId="0" fontId="0" fillId="31" borderId="0" applyNumberFormat="0" applyBorder="0" applyAlignment="0" applyProtection="0">
      <alignment vertical="center"/>
    </xf>
    <xf numFmtId="0" fontId="28" fillId="32" borderId="0" applyNumberFormat="0" applyBorder="0" applyAlignment="0" applyProtection="0">
      <alignment vertical="center"/>
    </xf>
    <xf numFmtId="0" fontId="29" fillId="0" borderId="0">
      <alignment vertical="center"/>
    </xf>
    <xf numFmtId="0" fontId="30" fillId="0" borderId="0"/>
    <xf numFmtId="0" fontId="0" fillId="0" borderId="0">
      <alignment vertical="center"/>
    </xf>
  </cellStyleXfs>
  <cellXfs count="51">
    <xf numFmtId="0" fontId="0" fillId="0" borderId="0" xfId="0">
      <alignment vertical="center"/>
    </xf>
    <xf numFmtId="0" fontId="1" fillId="0" borderId="0" xfId="0" applyFont="1" applyFill="1" applyBorder="1" applyAlignment="1">
      <alignment horizontal="center" vertical="center" wrapText="1"/>
    </xf>
    <xf numFmtId="0" fontId="1" fillId="0" borderId="0" xfId="0" applyFont="1" applyFill="1" applyAlignment="1">
      <alignment horizontal="center" vertical="center" wrapText="1"/>
    </xf>
    <xf numFmtId="0" fontId="2" fillId="0" borderId="0"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3" fillId="0" borderId="0" xfId="0" applyFont="1" applyFill="1">
      <alignment vertical="center"/>
    </xf>
    <xf numFmtId="0" fontId="3" fillId="0" borderId="0" xfId="0" applyFont="1" applyFill="1" applyAlignment="1">
      <alignment horizontal="center" vertical="center" wrapText="1"/>
    </xf>
    <xf numFmtId="0" fontId="3" fillId="0" borderId="0" xfId="0" applyFont="1" applyFill="1" applyAlignment="1">
      <alignment vertical="center" wrapText="1"/>
    </xf>
    <xf numFmtId="0" fontId="4" fillId="0" borderId="0" xfId="0" applyFont="1" applyFill="1" applyAlignment="1">
      <alignment vertical="center"/>
    </xf>
    <xf numFmtId="0" fontId="3" fillId="0" borderId="0" xfId="0" applyFont="1" applyFill="1" applyAlignment="1">
      <alignment horizontal="center" vertical="center"/>
    </xf>
    <xf numFmtId="0" fontId="3" fillId="0" borderId="0" xfId="0" applyFont="1" applyFill="1" applyAlignment="1"/>
    <xf numFmtId="0" fontId="5" fillId="0" borderId="0" xfId="0" applyFont="1" applyFill="1">
      <alignment vertical="center"/>
    </xf>
    <xf numFmtId="0" fontId="3" fillId="0" borderId="0" xfId="0" applyFont="1" applyFill="1" applyBorder="1" applyAlignment="1">
      <alignment vertical="center"/>
    </xf>
    <xf numFmtId="0" fontId="4" fillId="0" borderId="0" xfId="0" applyFont="1" applyFill="1">
      <alignment vertical="center"/>
    </xf>
    <xf numFmtId="0" fontId="3" fillId="0" borderId="0" xfId="0" applyFont="1" applyFill="1" applyAlignment="1">
      <alignment vertical="center"/>
    </xf>
    <xf numFmtId="0" fontId="3" fillId="0" borderId="0" xfId="0" applyFont="1" applyFill="1" applyAlignment="1">
      <alignment wrapText="1"/>
    </xf>
    <xf numFmtId="0" fontId="4" fillId="0" borderId="0" xfId="0" applyFont="1" applyFill="1" applyAlignment="1">
      <alignment horizontal="center" vertical="center" wrapText="1"/>
    </xf>
    <xf numFmtId="0" fontId="4" fillId="0" borderId="0" xfId="0" applyFont="1" applyFill="1" applyAlignment="1">
      <alignment horizontal="left" vertical="center"/>
    </xf>
    <xf numFmtId="0" fontId="6" fillId="0" borderId="0" xfId="0" applyFont="1" applyFill="1" applyAlignment="1">
      <alignment horizontal="center" vertical="center" wrapText="1"/>
    </xf>
    <xf numFmtId="0" fontId="7" fillId="0" borderId="0" xfId="0" applyFont="1" applyFill="1" applyAlignment="1">
      <alignment horizontal="center" vertical="center" wrapText="1"/>
    </xf>
    <xf numFmtId="0" fontId="8" fillId="0" borderId="0" xfId="0" applyFont="1" applyFill="1" applyAlignment="1">
      <alignment horizontal="right" vertical="center" wrapText="1"/>
    </xf>
    <xf numFmtId="49" fontId="3" fillId="0"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wrapText="1"/>
    </xf>
    <xf numFmtId="49" fontId="9" fillId="0" borderId="1" xfId="0" applyNumberFormat="1" applyFont="1" applyFill="1" applyBorder="1" applyAlignment="1">
      <alignment horizontal="center" vertical="center" wrapText="1"/>
    </xf>
    <xf numFmtId="0" fontId="9"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9" fillId="0" borderId="1" xfId="0" applyFont="1" applyFill="1" applyBorder="1" applyAlignment="1">
      <alignment horizontal="left" vertical="center" wrapText="1"/>
    </xf>
    <xf numFmtId="0" fontId="8" fillId="0" borderId="1" xfId="0" applyNumberFormat="1" applyFont="1" applyFill="1" applyBorder="1" applyAlignment="1">
      <alignment horizontal="center" vertical="center" wrapText="1"/>
    </xf>
    <xf numFmtId="176" fontId="3" fillId="0" borderId="1" xfId="0" applyNumberFormat="1" applyFont="1" applyFill="1" applyBorder="1" applyAlignment="1">
      <alignment horizontal="center" vertical="center" wrapText="1"/>
    </xf>
    <xf numFmtId="0" fontId="9" fillId="0" borderId="1" xfId="0" applyNumberFormat="1" applyFont="1" applyFill="1" applyBorder="1" applyAlignment="1">
      <alignment horizontal="center" vertical="center" wrapText="1"/>
    </xf>
    <xf numFmtId="177" fontId="8" fillId="0" borderId="1" xfId="0" applyNumberFormat="1" applyFont="1" applyFill="1" applyBorder="1" applyAlignment="1">
      <alignment horizontal="center" vertical="center" wrapText="1"/>
    </xf>
    <xf numFmtId="176" fontId="8" fillId="0" borderId="1" xfId="0" applyNumberFormat="1" applyFont="1" applyFill="1" applyBorder="1" applyAlignment="1">
      <alignment horizontal="center" vertical="center" wrapText="1"/>
    </xf>
    <xf numFmtId="0" fontId="8" fillId="0" borderId="1" xfId="0" applyFont="1" applyFill="1" applyBorder="1" applyAlignment="1">
      <alignment horizontal="center" vertical="center" wrapText="1" shrinkToFit="1"/>
    </xf>
    <xf numFmtId="0" fontId="8" fillId="0" borderId="0" xfId="0" applyFont="1" applyFill="1" applyAlignment="1">
      <alignment horizontal="center" vertical="center" wrapText="1"/>
    </xf>
    <xf numFmtId="0" fontId="3" fillId="0" borderId="1" xfId="0" applyFont="1" applyFill="1" applyBorder="1" applyAlignment="1">
      <alignment vertical="center" wrapText="1"/>
    </xf>
    <xf numFmtId="0" fontId="8" fillId="0" borderId="1" xfId="0" applyFont="1" applyFill="1" applyBorder="1" applyAlignment="1">
      <alignment horizontal="left" vertical="center" wrapText="1"/>
    </xf>
    <xf numFmtId="0" fontId="8" fillId="0" borderId="1" xfId="0" applyFont="1" applyFill="1" applyBorder="1" applyAlignment="1">
      <alignment vertical="center" wrapText="1"/>
    </xf>
    <xf numFmtId="0" fontId="8" fillId="0" borderId="1" xfId="0" applyFont="1" applyFill="1" applyBorder="1" applyAlignment="1">
      <alignment vertical="center"/>
    </xf>
    <xf numFmtId="0" fontId="8" fillId="0" borderId="1" xfId="0" applyFont="1" applyFill="1" applyBorder="1" applyAlignment="1">
      <alignment horizontal="center" vertical="center"/>
    </xf>
    <xf numFmtId="0" fontId="8" fillId="0" borderId="1" xfId="0" applyNumberFormat="1" applyFont="1" applyFill="1" applyBorder="1" applyAlignment="1">
      <alignment horizontal="center" vertical="center"/>
    </xf>
    <xf numFmtId="0" fontId="8" fillId="0" borderId="1" xfId="0" applyFont="1" applyFill="1" applyBorder="1" applyAlignment="1">
      <alignment horizontal="justify" vertical="center" wrapText="1"/>
    </xf>
    <xf numFmtId="0" fontId="3" fillId="0" borderId="1" xfId="0" applyNumberFormat="1" applyFont="1" applyFill="1" applyBorder="1" applyAlignment="1">
      <alignment horizontal="center" vertical="center" wrapText="1"/>
    </xf>
    <xf numFmtId="0" fontId="8" fillId="0" borderId="1" xfId="0" applyFont="1" applyFill="1" applyBorder="1">
      <alignment vertical="center"/>
    </xf>
    <xf numFmtId="49" fontId="8" fillId="0" borderId="1" xfId="0" applyNumberFormat="1" applyFont="1" applyFill="1" applyBorder="1" applyAlignment="1">
      <alignment horizontal="center" vertical="center" wrapText="1"/>
    </xf>
    <xf numFmtId="0" fontId="9" fillId="0" borderId="1" xfId="0" applyFont="1" applyFill="1" applyBorder="1" applyAlignment="1">
      <alignment horizontal="center" vertical="center"/>
    </xf>
    <xf numFmtId="178" fontId="8" fillId="0" borderId="1" xfId="0" applyNumberFormat="1" applyFont="1" applyFill="1" applyBorder="1" applyAlignment="1">
      <alignment horizontal="center" vertical="center" wrapText="1"/>
    </xf>
    <xf numFmtId="0" fontId="8" fillId="0" borderId="1" xfId="0" applyNumberFormat="1" applyFont="1" applyFill="1" applyBorder="1" applyAlignment="1">
      <alignment horizontal="left" vertical="center" wrapText="1"/>
    </xf>
    <xf numFmtId="0" fontId="10" fillId="0" borderId="0" xfId="0" applyFont="1" applyFill="1" applyAlignment="1">
      <alignment horizontal="right" vertical="center"/>
    </xf>
    <xf numFmtId="0" fontId="10" fillId="0" borderId="0" xfId="0" applyFont="1" applyFill="1">
      <alignment vertical="center"/>
    </xf>
    <xf numFmtId="0" fontId="8" fillId="0" borderId="1" xfId="0" applyFont="1" applyFill="1" applyBorder="1" applyAlignment="1">
      <alignment wrapText="1"/>
    </xf>
    <xf numFmtId="0" fontId="8" fillId="0" borderId="1" xfId="51" applyFont="1" applyFill="1" applyBorder="1" applyAlignment="1">
      <alignment horizontal="center" vertical="center" wrapText="1"/>
    </xf>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8" xfId="49"/>
    <cellStyle name="常规 2" xfId="50"/>
    <cellStyle name="常规 12" xfId="51"/>
  </cellStyles>
  <dxfs count="2">
    <dxf>
      <font>
        <color rgb="FF9C0006"/>
      </font>
      <fill>
        <patternFill patternType="solid">
          <bgColor rgb="FFFFC7CE"/>
        </patternFill>
      </fill>
    </dxf>
    <dxf>
      <fill>
        <patternFill patternType="solid">
          <bgColor rgb="FFFF9900"/>
        </patternFill>
      </fill>
    </dxf>
  </dxfs>
  <tableStyles count="0" defaultTableStyle="TableStyleMedium9" defaultPivotStyle="PivotStyleLight16"/>
  <colors>
    <mruColors>
      <color rgb="00FFFFFF"/>
      <color rgb="00FF0000"/>
      <color rgb="00FFFF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E489"/>
  <sheetViews>
    <sheetView tabSelected="1" zoomScale="90" zoomScaleNormal="90" zoomScaleSheetLayoutView="60" workbookViewId="0">
      <selection activeCell="C153" sqref="C153"/>
    </sheetView>
  </sheetViews>
  <sheetFormatPr defaultColWidth="9" defaultRowHeight="13.5"/>
  <cols>
    <col min="1" max="1" width="7.13333333333333" style="13" customWidth="1"/>
    <col min="2" max="2" width="15.5" style="13" customWidth="1"/>
    <col min="3" max="3" width="35.775" style="13" customWidth="1"/>
    <col min="4" max="4" width="6.63333333333333" style="13" customWidth="1"/>
    <col min="5" max="5" width="6" style="13" customWidth="1"/>
    <col min="6" max="6" width="8.2" style="13" customWidth="1"/>
    <col min="7" max="7" width="7.44166666666667" style="13" customWidth="1"/>
    <col min="8" max="8" width="6.775" style="13" customWidth="1"/>
    <col min="9" max="11" width="9.63333333333333" style="13" customWidth="1"/>
    <col min="12" max="13" width="5.66666666666667" style="13" customWidth="1"/>
    <col min="14" max="14" width="8.66666666666667" style="13" customWidth="1"/>
    <col min="15" max="15" width="12.1083333333333" style="13" customWidth="1"/>
    <col min="16" max="16" width="6.66666666666667" style="13" customWidth="1"/>
    <col min="17" max="22" width="6.10833333333333" style="13" customWidth="1"/>
    <col min="23" max="23" width="7" style="13" customWidth="1"/>
    <col min="24" max="24" width="7.66666666666667" style="13" customWidth="1"/>
    <col min="25" max="26" width="7.33333333333333" style="13" customWidth="1"/>
    <col min="27" max="27" width="25.1" style="13" customWidth="1"/>
    <col min="28" max="28" width="24.2" style="13" customWidth="1"/>
    <col min="29" max="29" width="5.975" style="16" customWidth="1"/>
    <col min="30" max="31" width="12.8916666666667" style="13"/>
    <col min="32" max="16384" width="9" style="13"/>
  </cols>
  <sheetData>
    <row r="1" ht="25" customHeight="1" spans="1:2">
      <c r="A1" s="17" t="s">
        <v>0</v>
      </c>
      <c r="B1" s="17"/>
    </row>
    <row r="2" s="1" customFormat="1" ht="45.95" customHeight="1" spans="1:29">
      <c r="A2" s="18" t="s">
        <v>1</v>
      </c>
      <c r="B2" s="19"/>
      <c r="C2" s="19"/>
      <c r="D2" s="19"/>
      <c r="E2" s="19"/>
      <c r="F2" s="19"/>
      <c r="G2" s="19"/>
      <c r="H2" s="19"/>
      <c r="I2" s="19"/>
      <c r="J2" s="19"/>
      <c r="K2" s="19"/>
      <c r="L2" s="19"/>
      <c r="M2" s="19"/>
      <c r="N2" s="19"/>
      <c r="O2" s="19"/>
      <c r="P2" s="19"/>
      <c r="Q2" s="19"/>
      <c r="R2" s="19"/>
      <c r="S2" s="19"/>
      <c r="T2" s="19"/>
      <c r="U2" s="19"/>
      <c r="V2" s="19"/>
      <c r="W2" s="19"/>
      <c r="X2" s="19"/>
      <c r="Y2" s="19"/>
      <c r="Z2" s="19"/>
      <c r="AA2" s="19"/>
      <c r="AB2" s="19"/>
      <c r="AC2" s="19"/>
    </row>
    <row r="3" s="2" customFormat="1" ht="15" spans="1:29">
      <c r="A3" s="20" t="s">
        <v>2</v>
      </c>
      <c r="B3" s="20"/>
      <c r="C3" s="20"/>
      <c r="D3" s="20"/>
      <c r="E3" s="20"/>
      <c r="F3" s="20"/>
      <c r="G3" s="20"/>
      <c r="H3" s="20"/>
      <c r="I3" s="20"/>
      <c r="J3" s="20"/>
      <c r="K3" s="20"/>
      <c r="L3" s="20"/>
      <c r="M3" s="20"/>
      <c r="N3" s="20"/>
      <c r="O3" s="20"/>
      <c r="P3" s="20"/>
      <c r="Q3" s="20"/>
      <c r="R3" s="20"/>
      <c r="S3" s="20"/>
      <c r="T3" s="20"/>
      <c r="U3" s="20"/>
      <c r="V3" s="20"/>
      <c r="W3" s="20"/>
      <c r="X3" s="20"/>
      <c r="Y3" s="20"/>
      <c r="Z3" s="20"/>
      <c r="AA3" s="20"/>
      <c r="AB3" s="20"/>
      <c r="AC3" s="33"/>
    </row>
    <row r="4" s="3" customFormat="1" ht="40" customHeight="1" spans="1:29">
      <c r="A4" s="21" t="s">
        <v>3</v>
      </c>
      <c r="B4" s="22" t="s">
        <v>4</v>
      </c>
      <c r="C4" s="22" t="s">
        <v>5</v>
      </c>
      <c r="D4" s="22" t="s">
        <v>6</v>
      </c>
      <c r="E4" s="22" t="s">
        <v>7</v>
      </c>
      <c r="F4" s="22"/>
      <c r="G4" s="22" t="s">
        <v>8</v>
      </c>
      <c r="H4" s="22" t="s">
        <v>9</v>
      </c>
      <c r="I4" s="22" t="s">
        <v>10</v>
      </c>
      <c r="J4" s="22"/>
      <c r="K4" s="22"/>
      <c r="L4" s="22"/>
      <c r="M4" s="22"/>
      <c r="N4" s="22"/>
      <c r="O4" s="22"/>
      <c r="P4" s="22" t="s">
        <v>11</v>
      </c>
      <c r="Q4" s="22" t="s">
        <v>12</v>
      </c>
      <c r="R4" s="22" t="s">
        <v>13</v>
      </c>
      <c r="S4" s="22" t="s">
        <v>14</v>
      </c>
      <c r="T4" s="22" t="s">
        <v>15</v>
      </c>
      <c r="U4" s="22" t="s">
        <v>16</v>
      </c>
      <c r="V4" s="22" t="s">
        <v>17</v>
      </c>
      <c r="W4" s="22" t="s">
        <v>18</v>
      </c>
      <c r="X4" s="22"/>
      <c r="Y4" s="22" t="s">
        <v>19</v>
      </c>
      <c r="Z4" s="34"/>
      <c r="AA4" s="22" t="s">
        <v>20</v>
      </c>
      <c r="AB4" s="22" t="s">
        <v>21</v>
      </c>
      <c r="AC4" s="22" t="s">
        <v>22</v>
      </c>
    </row>
    <row r="5" s="3" customFormat="1" ht="40" customHeight="1" spans="1:29">
      <c r="A5" s="21"/>
      <c r="B5" s="22"/>
      <c r="C5" s="22"/>
      <c r="D5" s="22"/>
      <c r="E5" s="22" t="s">
        <v>23</v>
      </c>
      <c r="F5" s="22" t="s">
        <v>24</v>
      </c>
      <c r="G5" s="22"/>
      <c r="H5" s="22"/>
      <c r="I5" s="22" t="s">
        <v>25</v>
      </c>
      <c r="J5" s="28" t="s">
        <v>26</v>
      </c>
      <c r="K5" s="28"/>
      <c r="L5" s="28"/>
      <c r="M5" s="28"/>
      <c r="N5" s="28"/>
      <c r="O5" s="22" t="s">
        <v>27</v>
      </c>
      <c r="P5" s="22"/>
      <c r="Q5" s="22"/>
      <c r="R5" s="22"/>
      <c r="S5" s="22"/>
      <c r="T5" s="22"/>
      <c r="U5" s="22"/>
      <c r="V5" s="22"/>
      <c r="W5" s="22" t="s">
        <v>28</v>
      </c>
      <c r="X5" s="22" t="s">
        <v>29</v>
      </c>
      <c r="Y5" s="22" t="s">
        <v>28</v>
      </c>
      <c r="Z5" s="22" t="s">
        <v>29</v>
      </c>
      <c r="AA5" s="22"/>
      <c r="AB5" s="22"/>
      <c r="AC5" s="22"/>
    </row>
    <row r="6" s="3" customFormat="1" ht="14.25" spans="1:29">
      <c r="A6" s="21"/>
      <c r="B6" s="22"/>
      <c r="C6" s="22"/>
      <c r="D6" s="22"/>
      <c r="E6" s="22"/>
      <c r="F6" s="22"/>
      <c r="G6" s="22"/>
      <c r="H6" s="22"/>
      <c r="I6" s="22"/>
      <c r="J6" s="28" t="s">
        <v>30</v>
      </c>
      <c r="K6" s="28" t="s">
        <v>31</v>
      </c>
      <c r="L6" s="28" t="s">
        <v>32</v>
      </c>
      <c r="M6" s="28" t="s">
        <v>33</v>
      </c>
      <c r="N6" s="28" t="s">
        <v>34</v>
      </c>
      <c r="O6" s="22" t="s">
        <v>35</v>
      </c>
      <c r="P6" s="22"/>
      <c r="Q6" s="22"/>
      <c r="R6" s="22"/>
      <c r="S6" s="22"/>
      <c r="T6" s="22"/>
      <c r="U6" s="22"/>
      <c r="V6" s="22"/>
      <c r="W6" s="22"/>
      <c r="X6" s="22"/>
      <c r="Y6" s="22"/>
      <c r="Z6" s="22"/>
      <c r="AA6" s="22"/>
      <c r="AB6" s="22"/>
      <c r="AC6" s="22"/>
    </row>
    <row r="7" s="4" customFormat="1" ht="33" customHeight="1" spans="1:29">
      <c r="A7" s="23" t="s">
        <v>25</v>
      </c>
      <c r="B7" s="24">
        <v>399</v>
      </c>
      <c r="C7" s="25"/>
      <c r="D7" s="25"/>
      <c r="E7" s="25"/>
      <c r="F7" s="25"/>
      <c r="G7" s="25"/>
      <c r="H7" s="25"/>
      <c r="I7" s="24">
        <f>J7+O7</f>
        <v>53091.23</v>
      </c>
      <c r="J7" s="29">
        <f t="shared" ref="J7:J70" si="0">K7+L7+M7+N7</f>
        <v>28307.73</v>
      </c>
      <c r="K7" s="29">
        <f t="shared" ref="K7:O7" si="1">K8+K243+K254+K382+K396+K417</f>
        <v>18279.86</v>
      </c>
      <c r="L7" s="29">
        <f t="shared" si="1"/>
        <v>6361</v>
      </c>
      <c r="M7" s="29">
        <f t="shared" si="1"/>
        <v>1003</v>
      </c>
      <c r="N7" s="29">
        <f t="shared" si="1"/>
        <v>2663.87</v>
      </c>
      <c r="O7" s="29">
        <f t="shared" si="1"/>
        <v>24783.5</v>
      </c>
      <c r="P7" s="29"/>
      <c r="Q7" s="29"/>
      <c r="R7" s="29"/>
      <c r="S7" s="29"/>
      <c r="T7" s="29"/>
      <c r="U7" s="29"/>
      <c r="V7" s="29"/>
      <c r="W7" s="25"/>
      <c r="X7" s="25"/>
      <c r="Y7" s="25"/>
      <c r="Z7" s="25"/>
      <c r="AA7" s="25"/>
      <c r="AB7" s="25"/>
      <c r="AC7" s="25"/>
    </row>
    <row r="8" s="5" customFormat="1" ht="27" customHeight="1" spans="1:29">
      <c r="A8" s="24" t="s">
        <v>36</v>
      </c>
      <c r="B8" s="26" t="s">
        <v>37</v>
      </c>
      <c r="C8" s="25"/>
      <c r="D8" s="25"/>
      <c r="E8" s="25"/>
      <c r="F8" s="25"/>
      <c r="G8" s="25"/>
      <c r="H8" s="25"/>
      <c r="I8" s="24">
        <f t="shared" ref="I7:I71" si="2">J8+O8</f>
        <v>18128.17</v>
      </c>
      <c r="J8" s="29">
        <f t="shared" si="0"/>
        <v>17501.17</v>
      </c>
      <c r="K8" s="24">
        <f t="shared" ref="K8:O8" si="3">K9+K90+K92+K209+K213</f>
        <v>12842.17</v>
      </c>
      <c r="L8" s="24">
        <f t="shared" si="3"/>
        <v>3536</v>
      </c>
      <c r="M8" s="24">
        <f t="shared" si="3"/>
        <v>1003</v>
      </c>
      <c r="N8" s="24">
        <f t="shared" si="3"/>
        <v>120</v>
      </c>
      <c r="O8" s="24">
        <f t="shared" si="3"/>
        <v>627</v>
      </c>
      <c r="P8" s="24"/>
      <c r="Q8" s="24"/>
      <c r="R8" s="24"/>
      <c r="S8" s="24"/>
      <c r="T8" s="24"/>
      <c r="U8" s="24"/>
      <c r="V8" s="24"/>
      <c r="W8" s="25"/>
      <c r="X8" s="25"/>
      <c r="Y8" s="25"/>
      <c r="Z8" s="25"/>
      <c r="AA8" s="25"/>
      <c r="AB8" s="25"/>
      <c r="AC8" s="25"/>
    </row>
    <row r="9" s="5" customFormat="1" ht="33" customHeight="1" spans="1:29">
      <c r="A9" s="24" t="s">
        <v>38</v>
      </c>
      <c r="B9" s="26" t="s">
        <v>39</v>
      </c>
      <c r="C9" s="25"/>
      <c r="D9" s="25"/>
      <c r="E9" s="25"/>
      <c r="F9" s="25"/>
      <c r="G9" s="25"/>
      <c r="H9" s="25"/>
      <c r="I9" s="24">
        <f t="shared" si="2"/>
        <v>5346.6</v>
      </c>
      <c r="J9" s="24">
        <f t="shared" si="0"/>
        <v>5084.6</v>
      </c>
      <c r="K9" s="24">
        <f>SUM(K10:K89)</f>
        <v>3711.6</v>
      </c>
      <c r="L9" s="24">
        <f>SUM(L10:L89)</f>
        <v>620</v>
      </c>
      <c r="M9" s="24">
        <f>SUM(M10:M89)</f>
        <v>703</v>
      </c>
      <c r="N9" s="24">
        <f>SUM(N10:N89)</f>
        <v>50</v>
      </c>
      <c r="O9" s="24">
        <f>SUM(O10:O89)</f>
        <v>262</v>
      </c>
      <c r="P9" s="24"/>
      <c r="Q9" s="24"/>
      <c r="R9" s="24"/>
      <c r="S9" s="24"/>
      <c r="T9" s="24"/>
      <c r="U9" s="24"/>
      <c r="V9" s="24"/>
      <c r="W9" s="25"/>
      <c r="X9" s="25"/>
      <c r="Y9" s="25"/>
      <c r="Z9" s="25"/>
      <c r="AA9" s="25"/>
      <c r="AB9" s="25"/>
      <c r="AC9" s="25"/>
    </row>
    <row r="10" s="4" customFormat="1" ht="101.25" spans="1:29">
      <c r="A10" s="25">
        <v>1</v>
      </c>
      <c r="B10" s="25" t="s">
        <v>40</v>
      </c>
      <c r="C10" s="25" t="s">
        <v>41</v>
      </c>
      <c r="D10" s="25" t="s">
        <v>42</v>
      </c>
      <c r="E10" s="25" t="s">
        <v>42</v>
      </c>
      <c r="F10" s="25" t="s">
        <v>43</v>
      </c>
      <c r="G10" s="25" t="s">
        <v>44</v>
      </c>
      <c r="H10" s="25" t="s">
        <v>45</v>
      </c>
      <c r="I10" s="25">
        <f t="shared" si="2"/>
        <v>25</v>
      </c>
      <c r="J10" s="25">
        <f t="shared" si="0"/>
        <v>25</v>
      </c>
      <c r="K10" s="25">
        <v>25</v>
      </c>
      <c r="L10" s="25"/>
      <c r="M10" s="25"/>
      <c r="N10" s="25"/>
      <c r="O10" s="25"/>
      <c r="P10" s="25" t="s">
        <v>46</v>
      </c>
      <c r="Q10" s="25" t="s">
        <v>47</v>
      </c>
      <c r="R10" s="25" t="s">
        <v>47</v>
      </c>
      <c r="S10" s="25" t="s">
        <v>48</v>
      </c>
      <c r="T10" s="25" t="s">
        <v>48</v>
      </c>
      <c r="U10" s="25" t="s">
        <v>48</v>
      </c>
      <c r="V10" s="25" t="s">
        <v>48</v>
      </c>
      <c r="W10" s="25">
        <v>159</v>
      </c>
      <c r="X10" s="25">
        <v>505</v>
      </c>
      <c r="Y10" s="25">
        <v>159</v>
      </c>
      <c r="Z10" s="25">
        <v>505</v>
      </c>
      <c r="AA10" s="25" t="s">
        <v>49</v>
      </c>
      <c r="AB10" s="25" t="s">
        <v>50</v>
      </c>
      <c r="AC10" s="25"/>
    </row>
    <row r="11" s="4" customFormat="1" ht="70" customHeight="1" spans="1:29">
      <c r="A11" s="27">
        <v>2</v>
      </c>
      <c r="B11" s="25" t="s">
        <v>51</v>
      </c>
      <c r="C11" s="25" t="s">
        <v>52</v>
      </c>
      <c r="D11" s="25" t="s">
        <v>53</v>
      </c>
      <c r="E11" s="25" t="s">
        <v>53</v>
      </c>
      <c r="F11" s="25" t="s">
        <v>54</v>
      </c>
      <c r="G11" s="25" t="s">
        <v>55</v>
      </c>
      <c r="H11" s="25" t="s">
        <v>45</v>
      </c>
      <c r="I11" s="25">
        <f t="shared" si="2"/>
        <v>15</v>
      </c>
      <c r="J11" s="25">
        <f t="shared" si="0"/>
        <v>15</v>
      </c>
      <c r="K11" s="27">
        <v>15</v>
      </c>
      <c r="L11" s="27"/>
      <c r="M11" s="27"/>
      <c r="N11" s="27"/>
      <c r="O11" s="25"/>
      <c r="P11" s="25" t="s">
        <v>46</v>
      </c>
      <c r="Q11" s="32" t="s">
        <v>47</v>
      </c>
      <c r="R11" s="25" t="s">
        <v>48</v>
      </c>
      <c r="S11" s="25" t="s">
        <v>48</v>
      </c>
      <c r="T11" s="32" t="s">
        <v>48</v>
      </c>
      <c r="U11" s="32" t="s">
        <v>48</v>
      </c>
      <c r="V11" s="32" t="s">
        <v>48</v>
      </c>
      <c r="W11" s="27">
        <v>190</v>
      </c>
      <c r="X11" s="27">
        <v>622</v>
      </c>
      <c r="Y11" s="27">
        <v>190</v>
      </c>
      <c r="Z11" s="27">
        <v>622</v>
      </c>
      <c r="AA11" s="25" t="s">
        <v>56</v>
      </c>
      <c r="AB11" s="25" t="s">
        <v>57</v>
      </c>
      <c r="AC11" s="25"/>
    </row>
    <row r="12" s="4" customFormat="1" ht="78.75" spans="1:29">
      <c r="A12" s="25">
        <v>3</v>
      </c>
      <c r="B12" s="25" t="s">
        <v>58</v>
      </c>
      <c r="C12" s="25" t="s">
        <v>59</v>
      </c>
      <c r="D12" s="25" t="s">
        <v>60</v>
      </c>
      <c r="E12" s="25" t="s">
        <v>60</v>
      </c>
      <c r="F12" s="25" t="s">
        <v>61</v>
      </c>
      <c r="G12" s="25" t="s">
        <v>62</v>
      </c>
      <c r="H12" s="25" t="s">
        <v>45</v>
      </c>
      <c r="I12" s="25">
        <f t="shared" si="2"/>
        <v>16.4</v>
      </c>
      <c r="J12" s="25">
        <f t="shared" si="0"/>
        <v>16.4</v>
      </c>
      <c r="K12" s="25">
        <v>16.4</v>
      </c>
      <c r="L12" s="25"/>
      <c r="M12" s="25"/>
      <c r="N12" s="25"/>
      <c r="O12" s="25"/>
      <c r="P12" s="25" t="s">
        <v>46</v>
      </c>
      <c r="Q12" s="25" t="s">
        <v>47</v>
      </c>
      <c r="R12" s="25" t="s">
        <v>48</v>
      </c>
      <c r="S12" s="25" t="s">
        <v>48</v>
      </c>
      <c r="T12" s="25" t="s">
        <v>48</v>
      </c>
      <c r="U12" s="25" t="s">
        <v>48</v>
      </c>
      <c r="V12" s="25" t="s">
        <v>48</v>
      </c>
      <c r="W12" s="25">
        <v>140</v>
      </c>
      <c r="X12" s="25">
        <v>492</v>
      </c>
      <c r="Y12" s="25">
        <v>140</v>
      </c>
      <c r="Z12" s="25">
        <v>492</v>
      </c>
      <c r="AA12" s="25" t="s">
        <v>63</v>
      </c>
      <c r="AB12" s="25" t="s">
        <v>64</v>
      </c>
      <c r="AC12" s="25"/>
    </row>
    <row r="13" s="4" customFormat="1" ht="91" customHeight="1" spans="1:29">
      <c r="A13" s="25">
        <v>4</v>
      </c>
      <c r="B13" s="25" t="s">
        <v>65</v>
      </c>
      <c r="C13" s="25" t="s">
        <v>66</v>
      </c>
      <c r="D13" s="25" t="s">
        <v>67</v>
      </c>
      <c r="E13" s="25" t="s">
        <v>67</v>
      </c>
      <c r="F13" s="25" t="s">
        <v>61</v>
      </c>
      <c r="G13" s="25" t="s">
        <v>68</v>
      </c>
      <c r="H13" s="25" t="s">
        <v>45</v>
      </c>
      <c r="I13" s="25">
        <f t="shared" si="2"/>
        <v>16.5</v>
      </c>
      <c r="J13" s="25">
        <f t="shared" si="0"/>
        <v>16.5</v>
      </c>
      <c r="K13" s="25">
        <v>16.5</v>
      </c>
      <c r="L13" s="25"/>
      <c r="M13" s="25"/>
      <c r="N13" s="25"/>
      <c r="O13" s="25"/>
      <c r="P13" s="25" t="s">
        <v>46</v>
      </c>
      <c r="Q13" s="25" t="s">
        <v>47</v>
      </c>
      <c r="R13" s="25" t="s">
        <v>48</v>
      </c>
      <c r="S13" s="25" t="s">
        <v>48</v>
      </c>
      <c r="T13" s="25" t="s">
        <v>48</v>
      </c>
      <c r="U13" s="25" t="s">
        <v>48</v>
      </c>
      <c r="V13" s="25" t="s">
        <v>48</v>
      </c>
      <c r="W13" s="25">
        <v>145</v>
      </c>
      <c r="X13" s="25">
        <v>530</v>
      </c>
      <c r="Y13" s="25">
        <v>145</v>
      </c>
      <c r="Z13" s="25">
        <v>530</v>
      </c>
      <c r="AA13" s="25" t="s">
        <v>63</v>
      </c>
      <c r="AB13" s="25" t="s">
        <v>69</v>
      </c>
      <c r="AC13" s="25"/>
    </row>
    <row r="14" s="4" customFormat="1" ht="84" customHeight="1" spans="1:29">
      <c r="A14" s="27">
        <v>5</v>
      </c>
      <c r="B14" s="25" t="s">
        <v>70</v>
      </c>
      <c r="C14" s="27" t="s">
        <v>71</v>
      </c>
      <c r="D14" s="27" t="s">
        <v>72</v>
      </c>
      <c r="E14" s="27" t="s">
        <v>72</v>
      </c>
      <c r="F14" s="27" t="s">
        <v>73</v>
      </c>
      <c r="G14" s="27" t="s">
        <v>74</v>
      </c>
      <c r="H14" s="25" t="s">
        <v>45</v>
      </c>
      <c r="I14" s="25">
        <f t="shared" si="2"/>
        <v>26.7</v>
      </c>
      <c r="J14" s="25">
        <f t="shared" si="0"/>
        <v>26.7</v>
      </c>
      <c r="K14" s="27">
        <v>26.7</v>
      </c>
      <c r="L14" s="27"/>
      <c r="M14" s="27"/>
      <c r="N14" s="27"/>
      <c r="O14" s="25"/>
      <c r="P14" s="25" t="s">
        <v>46</v>
      </c>
      <c r="Q14" s="25" t="s">
        <v>47</v>
      </c>
      <c r="R14" s="25" t="s">
        <v>48</v>
      </c>
      <c r="S14" s="25" t="s">
        <v>48</v>
      </c>
      <c r="T14" s="25" t="s">
        <v>48</v>
      </c>
      <c r="U14" s="25" t="s">
        <v>48</v>
      </c>
      <c r="V14" s="25" t="s">
        <v>48</v>
      </c>
      <c r="W14" s="27">
        <v>236</v>
      </c>
      <c r="X14" s="27">
        <v>765</v>
      </c>
      <c r="Y14" s="27">
        <v>236</v>
      </c>
      <c r="Z14" s="27">
        <v>765</v>
      </c>
      <c r="AA14" s="25" t="s">
        <v>75</v>
      </c>
      <c r="AB14" s="25" t="s">
        <v>76</v>
      </c>
      <c r="AC14" s="25"/>
    </row>
    <row r="15" s="4" customFormat="1" ht="111" customHeight="1" spans="1:29">
      <c r="A15" s="25">
        <v>6</v>
      </c>
      <c r="B15" s="25" t="s">
        <v>77</v>
      </c>
      <c r="C15" s="25" t="s">
        <v>78</v>
      </c>
      <c r="D15" s="25" t="s">
        <v>79</v>
      </c>
      <c r="E15" s="25" t="s">
        <v>79</v>
      </c>
      <c r="F15" s="25" t="s">
        <v>79</v>
      </c>
      <c r="G15" s="25" t="s">
        <v>74</v>
      </c>
      <c r="H15" s="25" t="s">
        <v>45</v>
      </c>
      <c r="I15" s="25">
        <f t="shared" si="2"/>
        <v>25</v>
      </c>
      <c r="J15" s="25">
        <f t="shared" si="0"/>
        <v>25</v>
      </c>
      <c r="K15" s="25">
        <v>25</v>
      </c>
      <c r="L15" s="25"/>
      <c r="M15" s="25"/>
      <c r="N15" s="25"/>
      <c r="O15" s="25"/>
      <c r="P15" s="25" t="s">
        <v>46</v>
      </c>
      <c r="Q15" s="25" t="s">
        <v>47</v>
      </c>
      <c r="R15" s="25" t="s">
        <v>48</v>
      </c>
      <c r="S15" s="25" t="s">
        <v>48</v>
      </c>
      <c r="T15" s="25" t="s">
        <v>48</v>
      </c>
      <c r="U15" s="25" t="s">
        <v>48</v>
      </c>
      <c r="V15" s="25" t="s">
        <v>48</v>
      </c>
      <c r="W15" s="25">
        <v>125</v>
      </c>
      <c r="X15" s="25">
        <v>350</v>
      </c>
      <c r="Y15" s="25">
        <v>125</v>
      </c>
      <c r="Z15" s="25">
        <v>350</v>
      </c>
      <c r="AA15" s="25" t="s">
        <v>63</v>
      </c>
      <c r="AB15" s="25" t="s">
        <v>80</v>
      </c>
      <c r="AC15" s="25"/>
    </row>
    <row r="16" s="4" customFormat="1" ht="78.75" spans="1:29">
      <c r="A16" s="25">
        <v>7</v>
      </c>
      <c r="B16" s="25" t="s">
        <v>81</v>
      </c>
      <c r="C16" s="25" t="s">
        <v>82</v>
      </c>
      <c r="D16" s="25" t="s">
        <v>83</v>
      </c>
      <c r="E16" s="25" t="s">
        <v>83</v>
      </c>
      <c r="F16" s="25" t="s">
        <v>84</v>
      </c>
      <c r="G16" s="25" t="s">
        <v>85</v>
      </c>
      <c r="H16" s="25" t="s">
        <v>45</v>
      </c>
      <c r="I16" s="25">
        <f t="shared" si="2"/>
        <v>26</v>
      </c>
      <c r="J16" s="25">
        <f t="shared" si="0"/>
        <v>26</v>
      </c>
      <c r="K16" s="25">
        <v>26</v>
      </c>
      <c r="L16" s="25"/>
      <c r="M16" s="25"/>
      <c r="N16" s="25"/>
      <c r="O16" s="25"/>
      <c r="P16" s="25" t="s">
        <v>46</v>
      </c>
      <c r="Q16" s="25" t="s">
        <v>47</v>
      </c>
      <c r="R16" s="25" t="s">
        <v>48</v>
      </c>
      <c r="S16" s="25" t="s">
        <v>48</v>
      </c>
      <c r="T16" s="25" t="s">
        <v>48</v>
      </c>
      <c r="U16" s="25" t="s">
        <v>48</v>
      </c>
      <c r="V16" s="25" t="s">
        <v>48</v>
      </c>
      <c r="W16" s="27">
        <v>187</v>
      </c>
      <c r="X16" s="27">
        <v>655</v>
      </c>
      <c r="Y16" s="27">
        <v>187</v>
      </c>
      <c r="Z16" s="27">
        <v>655</v>
      </c>
      <c r="AA16" s="25" t="s">
        <v>63</v>
      </c>
      <c r="AB16" s="25" t="s">
        <v>86</v>
      </c>
      <c r="AC16" s="25"/>
    </row>
    <row r="17" s="4" customFormat="1" ht="67.5" spans="1:29">
      <c r="A17" s="27">
        <v>8</v>
      </c>
      <c r="B17" s="25" t="s">
        <v>87</v>
      </c>
      <c r="C17" s="25" t="s">
        <v>88</v>
      </c>
      <c r="D17" s="25" t="s">
        <v>89</v>
      </c>
      <c r="E17" s="25" t="s">
        <v>89</v>
      </c>
      <c r="F17" s="25" t="s">
        <v>84</v>
      </c>
      <c r="G17" s="25" t="s">
        <v>90</v>
      </c>
      <c r="H17" s="25" t="s">
        <v>45</v>
      </c>
      <c r="I17" s="25">
        <f t="shared" si="2"/>
        <v>11</v>
      </c>
      <c r="J17" s="25">
        <f t="shared" si="0"/>
        <v>11</v>
      </c>
      <c r="K17" s="25">
        <v>11</v>
      </c>
      <c r="L17" s="25"/>
      <c r="M17" s="25"/>
      <c r="N17" s="25"/>
      <c r="O17" s="25"/>
      <c r="P17" s="25" t="s">
        <v>46</v>
      </c>
      <c r="Q17" s="25" t="s">
        <v>47</v>
      </c>
      <c r="R17" s="25" t="s">
        <v>48</v>
      </c>
      <c r="S17" s="25" t="s">
        <v>48</v>
      </c>
      <c r="T17" s="25" t="s">
        <v>48</v>
      </c>
      <c r="U17" s="25" t="s">
        <v>48</v>
      </c>
      <c r="V17" s="25" t="s">
        <v>48</v>
      </c>
      <c r="W17" s="25">
        <v>101</v>
      </c>
      <c r="X17" s="25">
        <v>353</v>
      </c>
      <c r="Y17" s="25">
        <v>101</v>
      </c>
      <c r="Z17" s="25">
        <v>353</v>
      </c>
      <c r="AA17" s="25" t="s">
        <v>91</v>
      </c>
      <c r="AB17" s="25" t="s">
        <v>92</v>
      </c>
      <c r="AC17" s="25"/>
    </row>
    <row r="18" s="6" customFormat="1" ht="112.5" spans="1:31">
      <c r="A18" s="25">
        <v>9</v>
      </c>
      <c r="B18" s="25" t="s">
        <v>93</v>
      </c>
      <c r="C18" s="25" t="s">
        <v>94</v>
      </c>
      <c r="D18" s="25" t="s">
        <v>95</v>
      </c>
      <c r="E18" s="25" t="s">
        <v>95</v>
      </c>
      <c r="F18" s="25" t="s">
        <v>96</v>
      </c>
      <c r="G18" s="25" t="s">
        <v>55</v>
      </c>
      <c r="H18" s="25" t="s">
        <v>45</v>
      </c>
      <c r="I18" s="25">
        <f t="shared" si="2"/>
        <v>50</v>
      </c>
      <c r="J18" s="25">
        <f t="shared" si="0"/>
        <v>50</v>
      </c>
      <c r="K18" s="25">
        <v>50</v>
      </c>
      <c r="L18" s="25"/>
      <c r="M18" s="25"/>
      <c r="N18" s="25"/>
      <c r="O18" s="25"/>
      <c r="P18" s="25" t="s">
        <v>46</v>
      </c>
      <c r="Q18" s="25" t="s">
        <v>47</v>
      </c>
      <c r="R18" s="25" t="s">
        <v>48</v>
      </c>
      <c r="S18" s="25" t="s">
        <v>48</v>
      </c>
      <c r="T18" s="25" t="s">
        <v>48</v>
      </c>
      <c r="U18" s="25" t="s">
        <v>48</v>
      </c>
      <c r="V18" s="25" t="s">
        <v>48</v>
      </c>
      <c r="W18" s="25">
        <v>301</v>
      </c>
      <c r="X18" s="25">
        <v>1009</v>
      </c>
      <c r="Y18" s="25">
        <v>301</v>
      </c>
      <c r="Z18" s="25">
        <v>1009</v>
      </c>
      <c r="AA18" s="25" t="s">
        <v>63</v>
      </c>
      <c r="AB18" s="25" t="s">
        <v>97</v>
      </c>
      <c r="AC18" s="25"/>
      <c r="AD18" s="4"/>
      <c r="AE18" s="4"/>
    </row>
    <row r="19" s="6" customFormat="1" ht="78.75" spans="1:31">
      <c r="A19" s="25">
        <v>10</v>
      </c>
      <c r="B19" s="25" t="s">
        <v>98</v>
      </c>
      <c r="C19" s="25" t="s">
        <v>99</v>
      </c>
      <c r="D19" s="25" t="s">
        <v>100</v>
      </c>
      <c r="E19" s="25" t="s">
        <v>100</v>
      </c>
      <c r="F19" s="25" t="s">
        <v>101</v>
      </c>
      <c r="G19" s="25" t="s">
        <v>102</v>
      </c>
      <c r="H19" s="25" t="s">
        <v>45</v>
      </c>
      <c r="I19" s="25">
        <f t="shared" si="2"/>
        <v>40</v>
      </c>
      <c r="J19" s="25">
        <f t="shared" si="0"/>
        <v>40</v>
      </c>
      <c r="K19" s="25">
        <v>40</v>
      </c>
      <c r="L19" s="25"/>
      <c r="M19" s="25"/>
      <c r="N19" s="25"/>
      <c r="O19" s="25"/>
      <c r="P19" s="25" t="s">
        <v>46</v>
      </c>
      <c r="Q19" s="25" t="s">
        <v>47</v>
      </c>
      <c r="R19" s="25" t="s">
        <v>48</v>
      </c>
      <c r="S19" s="25" t="s">
        <v>48</v>
      </c>
      <c r="T19" s="25" t="s">
        <v>48</v>
      </c>
      <c r="U19" s="25" t="s">
        <v>48</v>
      </c>
      <c r="V19" s="25" t="s">
        <v>48</v>
      </c>
      <c r="W19" s="25">
        <v>340</v>
      </c>
      <c r="X19" s="25">
        <v>1055</v>
      </c>
      <c r="Y19" s="25">
        <v>340</v>
      </c>
      <c r="Z19" s="25">
        <v>1055</v>
      </c>
      <c r="AA19" s="25" t="s">
        <v>63</v>
      </c>
      <c r="AB19" s="25" t="s">
        <v>103</v>
      </c>
      <c r="AC19" s="25"/>
      <c r="AD19" s="4"/>
      <c r="AE19" s="4"/>
    </row>
    <row r="20" s="4" customFormat="1" ht="112.5" spans="1:29">
      <c r="A20" s="27">
        <v>11</v>
      </c>
      <c r="B20" s="25" t="s">
        <v>104</v>
      </c>
      <c r="C20" s="25" t="s">
        <v>105</v>
      </c>
      <c r="D20" s="25" t="s">
        <v>106</v>
      </c>
      <c r="E20" s="25" t="s">
        <v>106</v>
      </c>
      <c r="F20" s="25" t="s">
        <v>61</v>
      </c>
      <c r="G20" s="25" t="s">
        <v>107</v>
      </c>
      <c r="H20" s="25" t="s">
        <v>45</v>
      </c>
      <c r="I20" s="25">
        <f t="shared" si="2"/>
        <v>18</v>
      </c>
      <c r="J20" s="25">
        <f t="shared" si="0"/>
        <v>18</v>
      </c>
      <c r="K20" s="25">
        <v>18</v>
      </c>
      <c r="L20" s="25"/>
      <c r="M20" s="25"/>
      <c r="N20" s="25"/>
      <c r="O20" s="25"/>
      <c r="P20" s="25" t="s">
        <v>46</v>
      </c>
      <c r="Q20" s="25" t="s">
        <v>47</v>
      </c>
      <c r="R20" s="25" t="s">
        <v>48</v>
      </c>
      <c r="S20" s="25" t="s">
        <v>48</v>
      </c>
      <c r="T20" s="25" t="s">
        <v>48</v>
      </c>
      <c r="U20" s="25" t="s">
        <v>48</v>
      </c>
      <c r="V20" s="25" t="s">
        <v>48</v>
      </c>
      <c r="W20" s="27">
        <v>126</v>
      </c>
      <c r="X20" s="27">
        <v>458</v>
      </c>
      <c r="Y20" s="27">
        <v>126</v>
      </c>
      <c r="Z20" s="27">
        <v>458</v>
      </c>
      <c r="AA20" s="25" t="s">
        <v>63</v>
      </c>
      <c r="AB20" s="25" t="s">
        <v>108</v>
      </c>
      <c r="AC20" s="25"/>
    </row>
    <row r="21" s="6" customFormat="1" ht="78.75" spans="1:31">
      <c r="A21" s="25">
        <v>12</v>
      </c>
      <c r="B21" s="25" t="s">
        <v>109</v>
      </c>
      <c r="C21" s="25" t="s">
        <v>110</v>
      </c>
      <c r="D21" s="25" t="s">
        <v>42</v>
      </c>
      <c r="E21" s="25" t="s">
        <v>42</v>
      </c>
      <c r="F21" s="25" t="s">
        <v>84</v>
      </c>
      <c r="G21" s="25" t="s">
        <v>44</v>
      </c>
      <c r="H21" s="25" t="s">
        <v>45</v>
      </c>
      <c r="I21" s="25">
        <f t="shared" si="2"/>
        <v>75</v>
      </c>
      <c r="J21" s="25">
        <f t="shared" si="0"/>
        <v>47</v>
      </c>
      <c r="K21" s="25"/>
      <c r="L21" s="25"/>
      <c r="M21" s="25">
        <v>47</v>
      </c>
      <c r="N21" s="25"/>
      <c r="O21" s="25">
        <v>28</v>
      </c>
      <c r="P21" s="25" t="s">
        <v>46</v>
      </c>
      <c r="Q21" s="25" t="s">
        <v>47</v>
      </c>
      <c r="R21" s="25" t="s">
        <v>48</v>
      </c>
      <c r="S21" s="25" t="s">
        <v>48</v>
      </c>
      <c r="T21" s="25" t="s">
        <v>48</v>
      </c>
      <c r="U21" s="25" t="s">
        <v>48</v>
      </c>
      <c r="V21" s="25" t="s">
        <v>48</v>
      </c>
      <c r="W21" s="25">
        <v>13</v>
      </c>
      <c r="X21" s="25">
        <v>40</v>
      </c>
      <c r="Y21" s="25">
        <v>38</v>
      </c>
      <c r="Z21" s="25">
        <v>120</v>
      </c>
      <c r="AA21" s="25" t="s">
        <v>111</v>
      </c>
      <c r="AB21" s="25" t="s">
        <v>112</v>
      </c>
      <c r="AC21" s="25"/>
      <c r="AD21" s="4"/>
      <c r="AE21" s="4"/>
    </row>
    <row r="22" s="6" customFormat="1" ht="78.75" spans="1:31">
      <c r="A22" s="25">
        <v>13</v>
      </c>
      <c r="B22" s="25" t="s">
        <v>113</v>
      </c>
      <c r="C22" s="25" t="s">
        <v>114</v>
      </c>
      <c r="D22" s="25" t="s">
        <v>53</v>
      </c>
      <c r="E22" s="25" t="s">
        <v>53</v>
      </c>
      <c r="F22" s="25" t="s">
        <v>84</v>
      </c>
      <c r="G22" s="25" t="s">
        <v>55</v>
      </c>
      <c r="H22" s="25" t="s">
        <v>45</v>
      </c>
      <c r="I22" s="25">
        <f t="shared" si="2"/>
        <v>45</v>
      </c>
      <c r="J22" s="25">
        <f t="shared" si="0"/>
        <v>27</v>
      </c>
      <c r="K22" s="25"/>
      <c r="L22" s="25"/>
      <c r="M22" s="25">
        <v>27</v>
      </c>
      <c r="N22" s="25"/>
      <c r="O22" s="25">
        <v>18</v>
      </c>
      <c r="P22" s="25" t="s">
        <v>46</v>
      </c>
      <c r="Q22" s="25" t="s">
        <v>47</v>
      </c>
      <c r="R22" s="25" t="s">
        <v>48</v>
      </c>
      <c r="S22" s="25" t="s">
        <v>48</v>
      </c>
      <c r="T22" s="25" t="s">
        <v>48</v>
      </c>
      <c r="U22" s="25" t="s">
        <v>48</v>
      </c>
      <c r="V22" s="25" t="s">
        <v>48</v>
      </c>
      <c r="W22" s="25">
        <v>8</v>
      </c>
      <c r="X22" s="25">
        <v>24</v>
      </c>
      <c r="Y22" s="25">
        <v>23</v>
      </c>
      <c r="Z22" s="25">
        <v>70</v>
      </c>
      <c r="AA22" s="25" t="s">
        <v>111</v>
      </c>
      <c r="AB22" s="25" t="s">
        <v>115</v>
      </c>
      <c r="AC22" s="25"/>
      <c r="AD22" s="4"/>
      <c r="AE22" s="4"/>
    </row>
    <row r="23" s="6" customFormat="1" ht="78.75" spans="1:31">
      <c r="A23" s="27">
        <v>14</v>
      </c>
      <c r="B23" s="25" t="s">
        <v>116</v>
      </c>
      <c r="C23" s="25" t="s">
        <v>114</v>
      </c>
      <c r="D23" s="25" t="s">
        <v>60</v>
      </c>
      <c r="E23" s="25" t="s">
        <v>60</v>
      </c>
      <c r="F23" s="25" t="s">
        <v>84</v>
      </c>
      <c r="G23" s="25" t="s">
        <v>62</v>
      </c>
      <c r="H23" s="25" t="s">
        <v>45</v>
      </c>
      <c r="I23" s="25">
        <f t="shared" si="2"/>
        <v>45</v>
      </c>
      <c r="J23" s="25">
        <f t="shared" si="0"/>
        <v>27</v>
      </c>
      <c r="K23" s="25"/>
      <c r="L23" s="25"/>
      <c r="M23" s="25">
        <v>27</v>
      </c>
      <c r="N23" s="25"/>
      <c r="O23" s="25">
        <v>18</v>
      </c>
      <c r="P23" s="25" t="s">
        <v>46</v>
      </c>
      <c r="Q23" s="25" t="s">
        <v>47</v>
      </c>
      <c r="R23" s="25" t="s">
        <v>48</v>
      </c>
      <c r="S23" s="25" t="s">
        <v>48</v>
      </c>
      <c r="T23" s="25" t="s">
        <v>48</v>
      </c>
      <c r="U23" s="25" t="s">
        <v>48</v>
      </c>
      <c r="V23" s="25" t="s">
        <v>48</v>
      </c>
      <c r="W23" s="25">
        <v>8</v>
      </c>
      <c r="X23" s="25">
        <v>25</v>
      </c>
      <c r="Y23" s="25">
        <v>24</v>
      </c>
      <c r="Z23" s="25">
        <v>75</v>
      </c>
      <c r="AA23" s="25" t="s">
        <v>111</v>
      </c>
      <c r="AB23" s="25" t="s">
        <v>117</v>
      </c>
      <c r="AC23" s="25"/>
      <c r="AD23" s="4"/>
      <c r="AE23" s="4"/>
    </row>
    <row r="24" s="6" customFormat="1" ht="78.75" spans="1:31">
      <c r="A24" s="25">
        <v>15</v>
      </c>
      <c r="B24" s="25" t="s">
        <v>118</v>
      </c>
      <c r="C24" s="25" t="s">
        <v>114</v>
      </c>
      <c r="D24" s="25" t="s">
        <v>67</v>
      </c>
      <c r="E24" s="25" t="s">
        <v>67</v>
      </c>
      <c r="F24" s="25" t="s">
        <v>84</v>
      </c>
      <c r="G24" s="25" t="s">
        <v>68</v>
      </c>
      <c r="H24" s="25" t="s">
        <v>45</v>
      </c>
      <c r="I24" s="25">
        <f t="shared" si="2"/>
        <v>45</v>
      </c>
      <c r="J24" s="25">
        <f t="shared" si="0"/>
        <v>27</v>
      </c>
      <c r="K24" s="25"/>
      <c r="L24" s="25"/>
      <c r="M24" s="25">
        <v>27</v>
      </c>
      <c r="N24" s="25"/>
      <c r="O24" s="25">
        <v>18</v>
      </c>
      <c r="P24" s="25" t="s">
        <v>46</v>
      </c>
      <c r="Q24" s="25" t="s">
        <v>47</v>
      </c>
      <c r="R24" s="25" t="s">
        <v>48</v>
      </c>
      <c r="S24" s="25" t="s">
        <v>48</v>
      </c>
      <c r="T24" s="25" t="s">
        <v>48</v>
      </c>
      <c r="U24" s="25" t="s">
        <v>48</v>
      </c>
      <c r="V24" s="25" t="s">
        <v>48</v>
      </c>
      <c r="W24" s="25">
        <v>8</v>
      </c>
      <c r="X24" s="25">
        <v>24</v>
      </c>
      <c r="Y24" s="25">
        <v>23</v>
      </c>
      <c r="Z24" s="25">
        <v>70</v>
      </c>
      <c r="AA24" s="25" t="s">
        <v>111</v>
      </c>
      <c r="AB24" s="25" t="s">
        <v>115</v>
      </c>
      <c r="AC24" s="25"/>
      <c r="AD24" s="4"/>
      <c r="AE24" s="4"/>
    </row>
    <row r="25" s="6" customFormat="1" ht="78.75" spans="1:31">
      <c r="A25" s="25">
        <v>16</v>
      </c>
      <c r="B25" s="25" t="s">
        <v>119</v>
      </c>
      <c r="C25" s="25" t="s">
        <v>110</v>
      </c>
      <c r="D25" s="25" t="s">
        <v>72</v>
      </c>
      <c r="E25" s="25" t="s">
        <v>72</v>
      </c>
      <c r="F25" s="25" t="s">
        <v>84</v>
      </c>
      <c r="G25" s="27" t="s">
        <v>74</v>
      </c>
      <c r="H25" s="25" t="s">
        <v>45</v>
      </c>
      <c r="I25" s="25">
        <f t="shared" si="2"/>
        <v>75</v>
      </c>
      <c r="J25" s="25">
        <f t="shared" si="0"/>
        <v>47</v>
      </c>
      <c r="K25" s="25"/>
      <c r="L25" s="25"/>
      <c r="M25" s="25">
        <v>47</v>
      </c>
      <c r="N25" s="25"/>
      <c r="O25" s="25">
        <v>28</v>
      </c>
      <c r="P25" s="25" t="s">
        <v>46</v>
      </c>
      <c r="Q25" s="25" t="s">
        <v>47</v>
      </c>
      <c r="R25" s="25" t="s">
        <v>48</v>
      </c>
      <c r="S25" s="25" t="s">
        <v>48</v>
      </c>
      <c r="T25" s="25" t="s">
        <v>48</v>
      </c>
      <c r="U25" s="25" t="s">
        <v>48</v>
      </c>
      <c r="V25" s="25" t="s">
        <v>48</v>
      </c>
      <c r="W25" s="25">
        <v>14</v>
      </c>
      <c r="X25" s="25">
        <v>42</v>
      </c>
      <c r="Y25" s="25">
        <v>40</v>
      </c>
      <c r="Z25" s="25">
        <v>125</v>
      </c>
      <c r="AA25" s="25" t="s">
        <v>111</v>
      </c>
      <c r="AB25" s="25" t="s">
        <v>120</v>
      </c>
      <c r="AC25" s="25"/>
      <c r="AD25" s="4"/>
      <c r="AE25" s="4"/>
    </row>
    <row r="26" s="6" customFormat="1" ht="78.75" spans="1:31">
      <c r="A26" s="27">
        <v>17</v>
      </c>
      <c r="B26" s="25" t="s">
        <v>121</v>
      </c>
      <c r="C26" s="25" t="s">
        <v>110</v>
      </c>
      <c r="D26" s="25" t="s">
        <v>79</v>
      </c>
      <c r="E26" s="25" t="s">
        <v>79</v>
      </c>
      <c r="F26" s="25" t="s">
        <v>84</v>
      </c>
      <c r="G26" s="25" t="s">
        <v>74</v>
      </c>
      <c r="H26" s="25" t="s">
        <v>45</v>
      </c>
      <c r="I26" s="25">
        <f t="shared" si="2"/>
        <v>75</v>
      </c>
      <c r="J26" s="25">
        <f t="shared" si="0"/>
        <v>47</v>
      </c>
      <c r="K26" s="25"/>
      <c r="L26" s="25"/>
      <c r="M26" s="25">
        <v>47</v>
      </c>
      <c r="N26" s="25"/>
      <c r="O26" s="25">
        <v>28</v>
      </c>
      <c r="P26" s="25" t="s">
        <v>46</v>
      </c>
      <c r="Q26" s="25" t="s">
        <v>47</v>
      </c>
      <c r="R26" s="25" t="s">
        <v>48</v>
      </c>
      <c r="S26" s="25" t="s">
        <v>48</v>
      </c>
      <c r="T26" s="25" t="s">
        <v>48</v>
      </c>
      <c r="U26" s="25" t="s">
        <v>48</v>
      </c>
      <c r="V26" s="25" t="s">
        <v>48</v>
      </c>
      <c r="W26" s="25">
        <v>13</v>
      </c>
      <c r="X26" s="25">
        <v>40</v>
      </c>
      <c r="Y26" s="25">
        <v>39</v>
      </c>
      <c r="Z26" s="25">
        <v>120</v>
      </c>
      <c r="AA26" s="25" t="s">
        <v>111</v>
      </c>
      <c r="AB26" s="25" t="s">
        <v>122</v>
      </c>
      <c r="AC26" s="25"/>
      <c r="AD26" s="4"/>
      <c r="AE26" s="4"/>
    </row>
    <row r="27" s="6" customFormat="1" ht="78.75" spans="1:31">
      <c r="A27" s="25">
        <v>18</v>
      </c>
      <c r="B27" s="25" t="s">
        <v>123</v>
      </c>
      <c r="C27" s="25" t="s">
        <v>114</v>
      </c>
      <c r="D27" s="25" t="s">
        <v>83</v>
      </c>
      <c r="E27" s="25" t="s">
        <v>83</v>
      </c>
      <c r="F27" s="25" t="s">
        <v>84</v>
      </c>
      <c r="G27" s="25" t="s">
        <v>85</v>
      </c>
      <c r="H27" s="25" t="s">
        <v>45</v>
      </c>
      <c r="I27" s="25">
        <f t="shared" si="2"/>
        <v>45</v>
      </c>
      <c r="J27" s="25">
        <f t="shared" si="0"/>
        <v>27</v>
      </c>
      <c r="K27" s="25"/>
      <c r="L27" s="25"/>
      <c r="M27" s="25">
        <v>27</v>
      </c>
      <c r="N27" s="25"/>
      <c r="O27" s="25">
        <v>18</v>
      </c>
      <c r="P27" s="25" t="s">
        <v>46</v>
      </c>
      <c r="Q27" s="25" t="s">
        <v>47</v>
      </c>
      <c r="R27" s="25" t="s">
        <v>48</v>
      </c>
      <c r="S27" s="25" t="s">
        <v>48</v>
      </c>
      <c r="T27" s="25" t="s">
        <v>48</v>
      </c>
      <c r="U27" s="25" t="s">
        <v>48</v>
      </c>
      <c r="V27" s="25" t="s">
        <v>48</v>
      </c>
      <c r="W27" s="25">
        <v>8</v>
      </c>
      <c r="X27" s="25">
        <v>24</v>
      </c>
      <c r="Y27" s="25">
        <v>23</v>
      </c>
      <c r="Z27" s="25">
        <v>70</v>
      </c>
      <c r="AA27" s="25" t="s">
        <v>111</v>
      </c>
      <c r="AB27" s="25" t="s">
        <v>115</v>
      </c>
      <c r="AC27" s="25"/>
      <c r="AD27" s="4"/>
      <c r="AE27" s="4"/>
    </row>
    <row r="28" s="6" customFormat="1" ht="78.75" spans="1:31">
      <c r="A28" s="25">
        <v>19</v>
      </c>
      <c r="B28" s="25" t="s">
        <v>124</v>
      </c>
      <c r="C28" s="25" t="s">
        <v>114</v>
      </c>
      <c r="D28" s="25" t="s">
        <v>89</v>
      </c>
      <c r="E28" s="25" t="s">
        <v>89</v>
      </c>
      <c r="F28" s="25" t="s">
        <v>84</v>
      </c>
      <c r="G28" s="25" t="s">
        <v>90</v>
      </c>
      <c r="H28" s="25" t="s">
        <v>45</v>
      </c>
      <c r="I28" s="25">
        <f t="shared" si="2"/>
        <v>45</v>
      </c>
      <c r="J28" s="25">
        <f t="shared" si="0"/>
        <v>27</v>
      </c>
      <c r="K28" s="25"/>
      <c r="L28" s="25"/>
      <c r="M28" s="25">
        <v>27</v>
      </c>
      <c r="N28" s="25"/>
      <c r="O28" s="25">
        <v>18</v>
      </c>
      <c r="P28" s="25" t="s">
        <v>46</v>
      </c>
      <c r="Q28" s="25" t="s">
        <v>47</v>
      </c>
      <c r="R28" s="25" t="s">
        <v>48</v>
      </c>
      <c r="S28" s="25" t="s">
        <v>48</v>
      </c>
      <c r="T28" s="25" t="s">
        <v>48</v>
      </c>
      <c r="U28" s="25" t="s">
        <v>48</v>
      </c>
      <c r="V28" s="25" t="s">
        <v>48</v>
      </c>
      <c r="W28" s="25">
        <v>8</v>
      </c>
      <c r="X28" s="25">
        <v>25</v>
      </c>
      <c r="Y28" s="25">
        <v>24</v>
      </c>
      <c r="Z28" s="25">
        <v>75</v>
      </c>
      <c r="AA28" s="25" t="s">
        <v>111</v>
      </c>
      <c r="AB28" s="25" t="s">
        <v>117</v>
      </c>
      <c r="AC28" s="25"/>
      <c r="AD28" s="4"/>
      <c r="AE28" s="4"/>
    </row>
    <row r="29" s="6" customFormat="1" ht="78.75" spans="1:31">
      <c r="A29" s="27">
        <v>20</v>
      </c>
      <c r="B29" s="25" t="s">
        <v>125</v>
      </c>
      <c r="C29" s="25" t="s">
        <v>126</v>
      </c>
      <c r="D29" s="25" t="s">
        <v>95</v>
      </c>
      <c r="E29" s="25" t="s">
        <v>95</v>
      </c>
      <c r="F29" s="25" t="s">
        <v>84</v>
      </c>
      <c r="G29" s="25" t="s">
        <v>55</v>
      </c>
      <c r="H29" s="25" t="s">
        <v>45</v>
      </c>
      <c r="I29" s="25">
        <f t="shared" si="2"/>
        <v>105</v>
      </c>
      <c r="J29" s="25">
        <f t="shared" si="0"/>
        <v>67</v>
      </c>
      <c r="K29" s="25"/>
      <c r="L29" s="25"/>
      <c r="M29" s="25">
        <v>67</v>
      </c>
      <c r="N29" s="25"/>
      <c r="O29" s="25">
        <v>38</v>
      </c>
      <c r="P29" s="25" t="s">
        <v>46</v>
      </c>
      <c r="Q29" s="25" t="s">
        <v>47</v>
      </c>
      <c r="R29" s="25" t="s">
        <v>48</v>
      </c>
      <c r="S29" s="25" t="s">
        <v>48</v>
      </c>
      <c r="T29" s="25" t="s">
        <v>48</v>
      </c>
      <c r="U29" s="25" t="s">
        <v>48</v>
      </c>
      <c r="V29" s="25" t="s">
        <v>48</v>
      </c>
      <c r="W29" s="25">
        <v>18</v>
      </c>
      <c r="X29" s="25">
        <v>54</v>
      </c>
      <c r="Y29" s="25">
        <v>53</v>
      </c>
      <c r="Z29" s="25">
        <v>160</v>
      </c>
      <c r="AA29" s="25" t="s">
        <v>111</v>
      </c>
      <c r="AB29" s="25" t="s">
        <v>127</v>
      </c>
      <c r="AC29" s="25"/>
      <c r="AD29" s="4"/>
      <c r="AE29" s="4"/>
    </row>
    <row r="30" s="6" customFormat="1" ht="78.75" spans="1:31">
      <c r="A30" s="25">
        <v>21</v>
      </c>
      <c r="B30" s="25" t="s">
        <v>128</v>
      </c>
      <c r="C30" s="25" t="s">
        <v>110</v>
      </c>
      <c r="D30" s="25" t="s">
        <v>100</v>
      </c>
      <c r="E30" s="25" t="s">
        <v>100</v>
      </c>
      <c r="F30" s="25" t="s">
        <v>84</v>
      </c>
      <c r="G30" s="25" t="s">
        <v>102</v>
      </c>
      <c r="H30" s="25" t="s">
        <v>45</v>
      </c>
      <c r="I30" s="25">
        <f t="shared" si="2"/>
        <v>75</v>
      </c>
      <c r="J30" s="25">
        <f t="shared" si="0"/>
        <v>47</v>
      </c>
      <c r="K30" s="25"/>
      <c r="L30" s="25"/>
      <c r="M30" s="25">
        <v>47</v>
      </c>
      <c r="N30" s="25"/>
      <c r="O30" s="25">
        <v>28</v>
      </c>
      <c r="P30" s="25" t="s">
        <v>46</v>
      </c>
      <c r="Q30" s="25" t="s">
        <v>47</v>
      </c>
      <c r="R30" s="25" t="s">
        <v>48</v>
      </c>
      <c r="S30" s="25" t="s">
        <v>48</v>
      </c>
      <c r="T30" s="25" t="s">
        <v>48</v>
      </c>
      <c r="U30" s="25" t="s">
        <v>48</v>
      </c>
      <c r="V30" s="25" t="s">
        <v>48</v>
      </c>
      <c r="W30" s="25">
        <v>14</v>
      </c>
      <c r="X30" s="25">
        <v>42</v>
      </c>
      <c r="Y30" s="25">
        <v>40</v>
      </c>
      <c r="Z30" s="25">
        <v>120</v>
      </c>
      <c r="AA30" s="25" t="s">
        <v>111</v>
      </c>
      <c r="AB30" s="25" t="s">
        <v>120</v>
      </c>
      <c r="AC30" s="25"/>
      <c r="AD30" s="4"/>
      <c r="AE30" s="4"/>
    </row>
    <row r="31" s="6" customFormat="1" ht="78.75" spans="1:31">
      <c r="A31" s="25">
        <v>22</v>
      </c>
      <c r="B31" s="25" t="s">
        <v>129</v>
      </c>
      <c r="C31" s="25" t="s">
        <v>130</v>
      </c>
      <c r="D31" s="25" t="s">
        <v>106</v>
      </c>
      <c r="E31" s="25" t="s">
        <v>106</v>
      </c>
      <c r="F31" s="25" t="s">
        <v>84</v>
      </c>
      <c r="G31" s="25" t="s">
        <v>107</v>
      </c>
      <c r="H31" s="25" t="s">
        <v>45</v>
      </c>
      <c r="I31" s="25">
        <f t="shared" si="2"/>
        <v>60</v>
      </c>
      <c r="J31" s="25">
        <f t="shared" si="0"/>
        <v>38</v>
      </c>
      <c r="K31" s="25"/>
      <c r="L31" s="25"/>
      <c r="M31" s="25">
        <v>38</v>
      </c>
      <c r="N31" s="25"/>
      <c r="O31" s="25">
        <v>22</v>
      </c>
      <c r="P31" s="25" t="s">
        <v>46</v>
      </c>
      <c r="Q31" s="25" t="s">
        <v>47</v>
      </c>
      <c r="R31" s="25" t="s">
        <v>48</v>
      </c>
      <c r="S31" s="25" t="s">
        <v>48</v>
      </c>
      <c r="T31" s="25" t="s">
        <v>48</v>
      </c>
      <c r="U31" s="25" t="s">
        <v>48</v>
      </c>
      <c r="V31" s="25" t="s">
        <v>48</v>
      </c>
      <c r="W31" s="25">
        <v>11</v>
      </c>
      <c r="X31" s="25">
        <v>33</v>
      </c>
      <c r="Y31" s="25">
        <v>30</v>
      </c>
      <c r="Z31" s="25">
        <v>90</v>
      </c>
      <c r="AA31" s="25" t="s">
        <v>111</v>
      </c>
      <c r="AB31" s="25" t="s">
        <v>131</v>
      </c>
      <c r="AC31" s="25"/>
      <c r="AD31" s="4"/>
      <c r="AE31" s="4"/>
    </row>
    <row r="32" s="6" customFormat="1" ht="56.25" spans="1:31">
      <c r="A32" s="27">
        <v>23</v>
      </c>
      <c r="B32" s="25" t="s">
        <v>132</v>
      </c>
      <c r="C32" s="25" t="s">
        <v>133</v>
      </c>
      <c r="D32" s="25" t="s">
        <v>42</v>
      </c>
      <c r="E32" s="25" t="s">
        <v>42</v>
      </c>
      <c r="F32" s="25" t="s">
        <v>84</v>
      </c>
      <c r="G32" s="25" t="s">
        <v>44</v>
      </c>
      <c r="H32" s="25" t="s">
        <v>45</v>
      </c>
      <c r="I32" s="25">
        <f t="shared" si="2"/>
        <v>5</v>
      </c>
      <c r="J32" s="25">
        <f t="shared" si="0"/>
        <v>5</v>
      </c>
      <c r="K32" s="30"/>
      <c r="L32" s="30"/>
      <c r="M32" s="30">
        <v>5</v>
      </c>
      <c r="N32" s="30"/>
      <c r="O32" s="30"/>
      <c r="P32" s="25" t="s">
        <v>46</v>
      </c>
      <c r="Q32" s="25" t="s">
        <v>47</v>
      </c>
      <c r="R32" s="25" t="s">
        <v>48</v>
      </c>
      <c r="S32" s="25" t="s">
        <v>48</v>
      </c>
      <c r="T32" s="25" t="s">
        <v>48</v>
      </c>
      <c r="U32" s="25" t="s">
        <v>48</v>
      </c>
      <c r="V32" s="25" t="s">
        <v>48</v>
      </c>
      <c r="W32" s="25">
        <f t="shared" ref="W32:W37" si="4">Y32/3</f>
        <v>1</v>
      </c>
      <c r="X32" s="25">
        <v>3</v>
      </c>
      <c r="Y32" s="30">
        <v>3</v>
      </c>
      <c r="Z32" s="30">
        <f t="shared" ref="Z32:Z42" si="5">Y32*3</f>
        <v>9</v>
      </c>
      <c r="AA32" s="25" t="s">
        <v>134</v>
      </c>
      <c r="AB32" s="25" t="s">
        <v>135</v>
      </c>
      <c r="AC32" s="25"/>
      <c r="AD32" s="4"/>
      <c r="AE32" s="4"/>
    </row>
    <row r="33" s="6" customFormat="1" ht="56.25" spans="1:31">
      <c r="A33" s="25">
        <v>24</v>
      </c>
      <c r="B33" s="25" t="s">
        <v>136</v>
      </c>
      <c r="C33" s="25" t="s">
        <v>137</v>
      </c>
      <c r="D33" s="25" t="s">
        <v>53</v>
      </c>
      <c r="E33" s="25" t="s">
        <v>53</v>
      </c>
      <c r="F33" s="25" t="s">
        <v>84</v>
      </c>
      <c r="G33" s="25" t="s">
        <v>55</v>
      </c>
      <c r="H33" s="25" t="s">
        <v>45</v>
      </c>
      <c r="I33" s="25">
        <f t="shared" si="2"/>
        <v>20</v>
      </c>
      <c r="J33" s="25">
        <f t="shared" si="0"/>
        <v>20</v>
      </c>
      <c r="K33" s="30"/>
      <c r="L33" s="30"/>
      <c r="M33" s="30">
        <v>20</v>
      </c>
      <c r="N33" s="30"/>
      <c r="O33" s="30"/>
      <c r="P33" s="25" t="s">
        <v>46</v>
      </c>
      <c r="Q33" s="25" t="s">
        <v>47</v>
      </c>
      <c r="R33" s="25" t="s">
        <v>48</v>
      </c>
      <c r="S33" s="25" t="s">
        <v>48</v>
      </c>
      <c r="T33" s="25" t="s">
        <v>48</v>
      </c>
      <c r="U33" s="25" t="s">
        <v>48</v>
      </c>
      <c r="V33" s="25" t="s">
        <v>48</v>
      </c>
      <c r="W33" s="25">
        <v>3</v>
      </c>
      <c r="X33" s="25">
        <v>9</v>
      </c>
      <c r="Y33" s="30">
        <v>10</v>
      </c>
      <c r="Z33" s="30">
        <f t="shared" si="5"/>
        <v>30</v>
      </c>
      <c r="AA33" s="25" t="s">
        <v>134</v>
      </c>
      <c r="AB33" s="25" t="s">
        <v>138</v>
      </c>
      <c r="AC33" s="25"/>
      <c r="AD33" s="4"/>
      <c r="AE33" s="4"/>
    </row>
    <row r="34" s="6" customFormat="1" ht="56.25" spans="1:31">
      <c r="A34" s="25">
        <v>25</v>
      </c>
      <c r="B34" s="25" t="s">
        <v>139</v>
      </c>
      <c r="C34" s="25" t="s">
        <v>140</v>
      </c>
      <c r="D34" s="25" t="s">
        <v>60</v>
      </c>
      <c r="E34" s="25" t="s">
        <v>60</v>
      </c>
      <c r="F34" s="25" t="s">
        <v>84</v>
      </c>
      <c r="G34" s="25" t="s">
        <v>62</v>
      </c>
      <c r="H34" s="25" t="s">
        <v>45</v>
      </c>
      <c r="I34" s="25">
        <f t="shared" si="2"/>
        <v>8</v>
      </c>
      <c r="J34" s="25">
        <f t="shared" si="0"/>
        <v>8</v>
      </c>
      <c r="K34" s="30"/>
      <c r="L34" s="30"/>
      <c r="M34" s="30">
        <v>8</v>
      </c>
      <c r="N34" s="30"/>
      <c r="O34" s="31"/>
      <c r="P34" s="25" t="s">
        <v>46</v>
      </c>
      <c r="Q34" s="25" t="s">
        <v>47</v>
      </c>
      <c r="R34" s="25" t="s">
        <v>48</v>
      </c>
      <c r="S34" s="25" t="s">
        <v>48</v>
      </c>
      <c r="T34" s="25" t="s">
        <v>48</v>
      </c>
      <c r="U34" s="25" t="s">
        <v>48</v>
      </c>
      <c r="V34" s="25" t="s">
        <v>48</v>
      </c>
      <c r="W34" s="25">
        <v>2</v>
      </c>
      <c r="X34" s="25">
        <v>6</v>
      </c>
      <c r="Y34" s="30">
        <v>4</v>
      </c>
      <c r="Z34" s="30">
        <f t="shared" si="5"/>
        <v>12</v>
      </c>
      <c r="AA34" s="25" t="s">
        <v>134</v>
      </c>
      <c r="AB34" s="25" t="s">
        <v>141</v>
      </c>
      <c r="AC34" s="25"/>
      <c r="AD34" s="4"/>
      <c r="AE34" s="4"/>
    </row>
    <row r="35" s="6" customFormat="1" ht="56.25" spans="1:31">
      <c r="A35" s="27">
        <v>26</v>
      </c>
      <c r="B35" s="25" t="s">
        <v>142</v>
      </c>
      <c r="C35" s="25" t="s">
        <v>143</v>
      </c>
      <c r="D35" s="25" t="s">
        <v>67</v>
      </c>
      <c r="E35" s="25" t="s">
        <v>67</v>
      </c>
      <c r="F35" s="25" t="s">
        <v>84</v>
      </c>
      <c r="G35" s="25" t="s">
        <v>68</v>
      </c>
      <c r="H35" s="25" t="s">
        <v>45</v>
      </c>
      <c r="I35" s="25">
        <f t="shared" si="2"/>
        <v>12</v>
      </c>
      <c r="J35" s="25">
        <f t="shared" si="0"/>
        <v>12</v>
      </c>
      <c r="K35" s="30"/>
      <c r="L35" s="30"/>
      <c r="M35" s="30">
        <v>12</v>
      </c>
      <c r="N35" s="30"/>
      <c r="O35" s="30"/>
      <c r="P35" s="25" t="s">
        <v>46</v>
      </c>
      <c r="Q35" s="25" t="s">
        <v>47</v>
      </c>
      <c r="R35" s="25" t="s">
        <v>48</v>
      </c>
      <c r="S35" s="25" t="s">
        <v>48</v>
      </c>
      <c r="T35" s="25" t="s">
        <v>48</v>
      </c>
      <c r="U35" s="25" t="s">
        <v>48</v>
      </c>
      <c r="V35" s="25" t="s">
        <v>48</v>
      </c>
      <c r="W35" s="25">
        <f t="shared" si="4"/>
        <v>2</v>
      </c>
      <c r="X35" s="25">
        <v>6</v>
      </c>
      <c r="Y35" s="30">
        <v>6</v>
      </c>
      <c r="Z35" s="30">
        <f t="shared" si="5"/>
        <v>18</v>
      </c>
      <c r="AA35" s="25" t="s">
        <v>134</v>
      </c>
      <c r="AB35" s="25" t="s">
        <v>144</v>
      </c>
      <c r="AC35" s="25"/>
      <c r="AD35" s="4"/>
      <c r="AE35" s="4"/>
    </row>
    <row r="36" s="6" customFormat="1" ht="56.25" spans="1:31">
      <c r="A36" s="25">
        <v>27</v>
      </c>
      <c r="B36" s="25" t="s">
        <v>145</v>
      </c>
      <c r="C36" s="25" t="s">
        <v>146</v>
      </c>
      <c r="D36" s="25" t="s">
        <v>72</v>
      </c>
      <c r="E36" s="25" t="s">
        <v>72</v>
      </c>
      <c r="F36" s="25" t="s">
        <v>84</v>
      </c>
      <c r="G36" s="27" t="s">
        <v>74</v>
      </c>
      <c r="H36" s="25" t="s">
        <v>45</v>
      </c>
      <c r="I36" s="25">
        <f t="shared" si="2"/>
        <v>26</v>
      </c>
      <c r="J36" s="25">
        <f t="shared" si="0"/>
        <v>26</v>
      </c>
      <c r="K36" s="30"/>
      <c r="L36" s="30"/>
      <c r="M36" s="30">
        <v>26</v>
      </c>
      <c r="N36" s="30"/>
      <c r="O36" s="30"/>
      <c r="P36" s="25" t="s">
        <v>46</v>
      </c>
      <c r="Q36" s="25" t="s">
        <v>47</v>
      </c>
      <c r="R36" s="25" t="s">
        <v>48</v>
      </c>
      <c r="S36" s="25" t="s">
        <v>48</v>
      </c>
      <c r="T36" s="25" t="s">
        <v>48</v>
      </c>
      <c r="U36" s="25" t="s">
        <v>48</v>
      </c>
      <c r="V36" s="25" t="s">
        <v>48</v>
      </c>
      <c r="W36" s="25">
        <v>4</v>
      </c>
      <c r="X36" s="25">
        <v>12</v>
      </c>
      <c r="Y36" s="30">
        <v>13</v>
      </c>
      <c r="Z36" s="30">
        <f t="shared" si="5"/>
        <v>39</v>
      </c>
      <c r="AA36" s="25" t="s">
        <v>134</v>
      </c>
      <c r="AB36" s="25" t="s">
        <v>147</v>
      </c>
      <c r="AC36" s="25"/>
      <c r="AD36" s="4"/>
      <c r="AE36" s="4"/>
    </row>
    <row r="37" s="6" customFormat="1" ht="56.25" spans="1:31">
      <c r="A37" s="25">
        <v>28</v>
      </c>
      <c r="B37" s="25" t="s">
        <v>148</v>
      </c>
      <c r="C37" s="25" t="s">
        <v>149</v>
      </c>
      <c r="D37" s="25" t="s">
        <v>79</v>
      </c>
      <c r="E37" s="25" t="s">
        <v>79</v>
      </c>
      <c r="F37" s="25" t="s">
        <v>84</v>
      </c>
      <c r="G37" s="25" t="s">
        <v>74</v>
      </c>
      <c r="H37" s="25" t="s">
        <v>45</v>
      </c>
      <c r="I37" s="25">
        <f t="shared" si="2"/>
        <v>29</v>
      </c>
      <c r="J37" s="25">
        <f t="shared" si="0"/>
        <v>29</v>
      </c>
      <c r="K37" s="30"/>
      <c r="L37" s="30"/>
      <c r="M37" s="30">
        <v>29</v>
      </c>
      <c r="N37" s="30"/>
      <c r="O37" s="30"/>
      <c r="P37" s="25" t="s">
        <v>46</v>
      </c>
      <c r="Q37" s="25" t="s">
        <v>47</v>
      </c>
      <c r="R37" s="25" t="s">
        <v>48</v>
      </c>
      <c r="S37" s="25" t="s">
        <v>48</v>
      </c>
      <c r="T37" s="25" t="s">
        <v>48</v>
      </c>
      <c r="U37" s="25" t="s">
        <v>48</v>
      </c>
      <c r="V37" s="25" t="s">
        <v>48</v>
      </c>
      <c r="W37" s="25">
        <f t="shared" si="4"/>
        <v>5</v>
      </c>
      <c r="X37" s="25">
        <v>15</v>
      </c>
      <c r="Y37" s="30">
        <v>15</v>
      </c>
      <c r="Z37" s="30">
        <f t="shared" si="5"/>
        <v>45</v>
      </c>
      <c r="AA37" s="25" t="s">
        <v>134</v>
      </c>
      <c r="AB37" s="25" t="s">
        <v>150</v>
      </c>
      <c r="AC37" s="25"/>
      <c r="AD37" s="4"/>
      <c r="AE37" s="4"/>
    </row>
    <row r="38" s="6" customFormat="1" ht="56.25" spans="1:31">
      <c r="A38" s="27">
        <v>29</v>
      </c>
      <c r="B38" s="25" t="s">
        <v>151</v>
      </c>
      <c r="C38" s="25" t="s">
        <v>152</v>
      </c>
      <c r="D38" s="25" t="s">
        <v>83</v>
      </c>
      <c r="E38" s="25" t="s">
        <v>83</v>
      </c>
      <c r="F38" s="25" t="s">
        <v>84</v>
      </c>
      <c r="G38" s="25" t="s">
        <v>85</v>
      </c>
      <c r="H38" s="25" t="s">
        <v>45</v>
      </c>
      <c r="I38" s="25">
        <f t="shared" si="2"/>
        <v>21</v>
      </c>
      <c r="J38" s="25">
        <f t="shared" si="0"/>
        <v>21</v>
      </c>
      <c r="K38" s="30"/>
      <c r="L38" s="30"/>
      <c r="M38" s="30">
        <v>21</v>
      </c>
      <c r="N38" s="30"/>
      <c r="O38" s="30"/>
      <c r="P38" s="25" t="s">
        <v>46</v>
      </c>
      <c r="Q38" s="25" t="s">
        <v>47</v>
      </c>
      <c r="R38" s="25" t="s">
        <v>48</v>
      </c>
      <c r="S38" s="25" t="s">
        <v>48</v>
      </c>
      <c r="T38" s="25" t="s">
        <v>48</v>
      </c>
      <c r="U38" s="25" t="s">
        <v>48</v>
      </c>
      <c r="V38" s="25" t="s">
        <v>48</v>
      </c>
      <c r="W38" s="25">
        <v>4</v>
      </c>
      <c r="X38" s="25">
        <v>12</v>
      </c>
      <c r="Y38" s="30">
        <v>11</v>
      </c>
      <c r="Z38" s="30">
        <f t="shared" si="5"/>
        <v>33</v>
      </c>
      <c r="AA38" s="25" t="s">
        <v>134</v>
      </c>
      <c r="AB38" s="25" t="s">
        <v>153</v>
      </c>
      <c r="AC38" s="25"/>
      <c r="AD38" s="4"/>
      <c r="AE38" s="4"/>
    </row>
    <row r="39" s="6" customFormat="1" ht="56.25" spans="1:31">
      <c r="A39" s="25">
        <v>30</v>
      </c>
      <c r="B39" s="25" t="s">
        <v>154</v>
      </c>
      <c r="C39" s="25" t="s">
        <v>155</v>
      </c>
      <c r="D39" s="25" t="s">
        <v>89</v>
      </c>
      <c r="E39" s="25" t="s">
        <v>89</v>
      </c>
      <c r="F39" s="25" t="s">
        <v>84</v>
      </c>
      <c r="G39" s="25" t="s">
        <v>90</v>
      </c>
      <c r="H39" s="25" t="s">
        <v>45</v>
      </c>
      <c r="I39" s="25">
        <f t="shared" si="2"/>
        <v>29</v>
      </c>
      <c r="J39" s="25">
        <f t="shared" si="0"/>
        <v>29</v>
      </c>
      <c r="K39" s="30"/>
      <c r="L39" s="30"/>
      <c r="M39" s="30">
        <v>29</v>
      </c>
      <c r="N39" s="30"/>
      <c r="O39" s="30"/>
      <c r="P39" s="25" t="s">
        <v>46</v>
      </c>
      <c r="Q39" s="25" t="s">
        <v>47</v>
      </c>
      <c r="R39" s="25" t="s">
        <v>48</v>
      </c>
      <c r="S39" s="25" t="s">
        <v>48</v>
      </c>
      <c r="T39" s="25" t="s">
        <v>48</v>
      </c>
      <c r="U39" s="25" t="s">
        <v>48</v>
      </c>
      <c r="V39" s="25" t="s">
        <v>48</v>
      </c>
      <c r="W39" s="25">
        <v>5</v>
      </c>
      <c r="X39" s="25">
        <v>15</v>
      </c>
      <c r="Y39" s="30">
        <v>15</v>
      </c>
      <c r="Z39" s="30">
        <f t="shared" si="5"/>
        <v>45</v>
      </c>
      <c r="AA39" s="25" t="s">
        <v>134</v>
      </c>
      <c r="AB39" s="25" t="s">
        <v>156</v>
      </c>
      <c r="AC39" s="25"/>
      <c r="AD39" s="4"/>
      <c r="AE39" s="4"/>
    </row>
    <row r="40" s="6" customFormat="1" ht="56.25" spans="1:31">
      <c r="A40" s="25">
        <v>31</v>
      </c>
      <c r="B40" s="25" t="s">
        <v>157</v>
      </c>
      <c r="C40" s="25" t="s">
        <v>158</v>
      </c>
      <c r="D40" s="25" t="s">
        <v>95</v>
      </c>
      <c r="E40" s="25" t="s">
        <v>95</v>
      </c>
      <c r="F40" s="25" t="s">
        <v>84</v>
      </c>
      <c r="G40" s="25" t="s">
        <v>159</v>
      </c>
      <c r="H40" s="25" t="s">
        <v>45</v>
      </c>
      <c r="I40" s="25">
        <f t="shared" si="2"/>
        <v>28</v>
      </c>
      <c r="J40" s="25">
        <f t="shared" si="0"/>
        <v>28</v>
      </c>
      <c r="K40" s="30"/>
      <c r="L40" s="30"/>
      <c r="M40" s="30">
        <v>28</v>
      </c>
      <c r="N40" s="30"/>
      <c r="O40" s="30"/>
      <c r="P40" s="25" t="s">
        <v>46</v>
      </c>
      <c r="Q40" s="25" t="s">
        <v>47</v>
      </c>
      <c r="R40" s="25" t="s">
        <v>48</v>
      </c>
      <c r="S40" s="25" t="s">
        <v>48</v>
      </c>
      <c r="T40" s="25" t="s">
        <v>48</v>
      </c>
      <c r="U40" s="25" t="s">
        <v>48</v>
      </c>
      <c r="V40" s="25" t="s">
        <v>48</v>
      </c>
      <c r="W40" s="25">
        <v>5</v>
      </c>
      <c r="X40" s="25">
        <v>15</v>
      </c>
      <c r="Y40" s="30">
        <v>14</v>
      </c>
      <c r="Z40" s="30">
        <f t="shared" si="5"/>
        <v>42</v>
      </c>
      <c r="AA40" s="25" t="s">
        <v>134</v>
      </c>
      <c r="AB40" s="25" t="s">
        <v>160</v>
      </c>
      <c r="AC40" s="25"/>
      <c r="AD40" s="4"/>
      <c r="AE40" s="4"/>
    </row>
    <row r="41" s="6" customFormat="1" ht="56.25" spans="1:31">
      <c r="A41" s="27">
        <v>32</v>
      </c>
      <c r="B41" s="25" t="s">
        <v>161</v>
      </c>
      <c r="C41" s="25" t="s">
        <v>162</v>
      </c>
      <c r="D41" s="25" t="s">
        <v>100</v>
      </c>
      <c r="E41" s="25" t="s">
        <v>100</v>
      </c>
      <c r="F41" s="25" t="s">
        <v>84</v>
      </c>
      <c r="G41" s="25" t="s">
        <v>102</v>
      </c>
      <c r="H41" s="25" t="s">
        <v>45</v>
      </c>
      <c r="I41" s="25">
        <f t="shared" si="2"/>
        <v>28</v>
      </c>
      <c r="J41" s="25">
        <f t="shared" si="0"/>
        <v>28</v>
      </c>
      <c r="K41" s="30"/>
      <c r="L41" s="30"/>
      <c r="M41" s="30">
        <v>28</v>
      </c>
      <c r="N41" s="30"/>
      <c r="O41" s="30"/>
      <c r="P41" s="25" t="s">
        <v>46</v>
      </c>
      <c r="Q41" s="25" t="s">
        <v>47</v>
      </c>
      <c r="R41" s="25" t="s">
        <v>48</v>
      </c>
      <c r="S41" s="25" t="s">
        <v>48</v>
      </c>
      <c r="T41" s="25" t="s">
        <v>48</v>
      </c>
      <c r="U41" s="25" t="s">
        <v>48</v>
      </c>
      <c r="V41" s="25" t="s">
        <v>48</v>
      </c>
      <c r="W41" s="25">
        <v>5</v>
      </c>
      <c r="X41" s="25">
        <v>15</v>
      </c>
      <c r="Y41" s="30">
        <v>14</v>
      </c>
      <c r="Z41" s="30">
        <f t="shared" si="5"/>
        <v>42</v>
      </c>
      <c r="AA41" s="25" t="s">
        <v>163</v>
      </c>
      <c r="AB41" s="25" t="s">
        <v>164</v>
      </c>
      <c r="AC41" s="25"/>
      <c r="AD41" s="4"/>
      <c r="AE41" s="4"/>
    </row>
    <row r="42" s="6" customFormat="1" ht="56.25" spans="1:31">
      <c r="A42" s="25">
        <v>33</v>
      </c>
      <c r="B42" s="25" t="s">
        <v>165</v>
      </c>
      <c r="C42" s="25" t="s">
        <v>166</v>
      </c>
      <c r="D42" s="25" t="s">
        <v>106</v>
      </c>
      <c r="E42" s="25" t="s">
        <v>106</v>
      </c>
      <c r="F42" s="25" t="s">
        <v>84</v>
      </c>
      <c r="G42" s="25" t="s">
        <v>107</v>
      </c>
      <c r="H42" s="25" t="s">
        <v>45</v>
      </c>
      <c r="I42" s="25">
        <f t="shared" si="2"/>
        <v>11</v>
      </c>
      <c r="J42" s="25">
        <f t="shared" si="0"/>
        <v>11</v>
      </c>
      <c r="K42" s="30"/>
      <c r="L42" s="30"/>
      <c r="M42" s="30">
        <v>11</v>
      </c>
      <c r="N42" s="30"/>
      <c r="O42" s="30"/>
      <c r="P42" s="25" t="s">
        <v>46</v>
      </c>
      <c r="Q42" s="25" t="s">
        <v>47</v>
      </c>
      <c r="R42" s="25" t="s">
        <v>48</v>
      </c>
      <c r="S42" s="25" t="s">
        <v>48</v>
      </c>
      <c r="T42" s="25" t="s">
        <v>48</v>
      </c>
      <c r="U42" s="25" t="s">
        <v>48</v>
      </c>
      <c r="V42" s="25" t="s">
        <v>48</v>
      </c>
      <c r="W42" s="25">
        <f>Y42/3</f>
        <v>2</v>
      </c>
      <c r="X42" s="25">
        <v>6</v>
      </c>
      <c r="Y42" s="30">
        <v>6</v>
      </c>
      <c r="Z42" s="30">
        <f t="shared" si="5"/>
        <v>18</v>
      </c>
      <c r="AA42" s="25" t="s">
        <v>134</v>
      </c>
      <c r="AB42" s="25" t="s">
        <v>167</v>
      </c>
      <c r="AC42" s="25"/>
      <c r="AD42" s="4"/>
      <c r="AE42" s="4"/>
    </row>
    <row r="43" s="6" customFormat="1" ht="45" spans="1:31">
      <c r="A43" s="25">
        <v>34</v>
      </c>
      <c r="B43" s="25" t="s">
        <v>168</v>
      </c>
      <c r="C43" s="25" t="s">
        <v>169</v>
      </c>
      <c r="D43" s="25" t="s">
        <v>53</v>
      </c>
      <c r="E43" s="25" t="s">
        <v>53</v>
      </c>
      <c r="F43" s="25" t="s">
        <v>170</v>
      </c>
      <c r="G43" s="25" t="s">
        <v>55</v>
      </c>
      <c r="H43" s="25" t="s">
        <v>45</v>
      </c>
      <c r="I43" s="25">
        <f t="shared" si="2"/>
        <v>10</v>
      </c>
      <c r="J43" s="25">
        <f t="shared" si="0"/>
        <v>10</v>
      </c>
      <c r="K43" s="27">
        <v>10</v>
      </c>
      <c r="L43" s="27"/>
      <c r="M43" s="27"/>
      <c r="N43" s="27"/>
      <c r="O43" s="31"/>
      <c r="P43" s="25" t="s">
        <v>46</v>
      </c>
      <c r="Q43" s="25" t="s">
        <v>47</v>
      </c>
      <c r="R43" s="25" t="s">
        <v>48</v>
      </c>
      <c r="S43" s="25" t="s">
        <v>48</v>
      </c>
      <c r="T43" s="25" t="s">
        <v>48</v>
      </c>
      <c r="U43" s="25" t="s">
        <v>48</v>
      </c>
      <c r="V43" s="25" t="s">
        <v>48</v>
      </c>
      <c r="W43" s="25">
        <v>2</v>
      </c>
      <c r="X43" s="25">
        <v>6</v>
      </c>
      <c r="Y43" s="25">
        <v>5</v>
      </c>
      <c r="Z43" s="25">
        <v>15</v>
      </c>
      <c r="AA43" s="25" t="s">
        <v>171</v>
      </c>
      <c r="AB43" s="25" t="s">
        <v>172</v>
      </c>
      <c r="AC43" s="25"/>
      <c r="AD43" s="4"/>
      <c r="AE43" s="4"/>
    </row>
    <row r="44" s="6" customFormat="1" ht="45" spans="1:31">
      <c r="A44" s="27">
        <v>35</v>
      </c>
      <c r="B44" s="25" t="s">
        <v>173</v>
      </c>
      <c r="C44" s="25" t="s">
        <v>174</v>
      </c>
      <c r="D44" s="25" t="s">
        <v>67</v>
      </c>
      <c r="E44" s="25" t="s">
        <v>67</v>
      </c>
      <c r="F44" s="25" t="s">
        <v>175</v>
      </c>
      <c r="G44" s="25" t="s">
        <v>68</v>
      </c>
      <c r="H44" s="25" t="s">
        <v>45</v>
      </c>
      <c r="I44" s="25">
        <f t="shared" si="2"/>
        <v>105</v>
      </c>
      <c r="J44" s="25">
        <f t="shared" si="0"/>
        <v>105</v>
      </c>
      <c r="K44" s="27">
        <v>105</v>
      </c>
      <c r="L44" s="27"/>
      <c r="M44" s="27"/>
      <c r="N44" s="27"/>
      <c r="O44" s="31"/>
      <c r="P44" s="25" t="s">
        <v>46</v>
      </c>
      <c r="Q44" s="25" t="s">
        <v>47</v>
      </c>
      <c r="R44" s="25" t="s">
        <v>48</v>
      </c>
      <c r="S44" s="25" t="s">
        <v>48</v>
      </c>
      <c r="T44" s="25" t="s">
        <v>48</v>
      </c>
      <c r="U44" s="25" t="s">
        <v>48</v>
      </c>
      <c r="V44" s="25" t="s">
        <v>48</v>
      </c>
      <c r="W44" s="25">
        <v>18</v>
      </c>
      <c r="X44" s="25">
        <v>32</v>
      </c>
      <c r="Y44" s="25">
        <v>53</v>
      </c>
      <c r="Z44" s="25">
        <v>96</v>
      </c>
      <c r="AA44" s="25" t="s">
        <v>171</v>
      </c>
      <c r="AB44" s="25" t="s">
        <v>176</v>
      </c>
      <c r="AC44" s="25"/>
      <c r="AD44" s="4"/>
      <c r="AE44" s="4"/>
    </row>
    <row r="45" s="6" customFormat="1" ht="45" spans="1:31">
      <c r="A45" s="25">
        <v>36</v>
      </c>
      <c r="B45" s="25" t="s">
        <v>177</v>
      </c>
      <c r="C45" s="25" t="s">
        <v>178</v>
      </c>
      <c r="D45" s="25" t="s">
        <v>72</v>
      </c>
      <c r="E45" s="25" t="s">
        <v>72</v>
      </c>
      <c r="F45" s="25" t="s">
        <v>179</v>
      </c>
      <c r="G45" s="25" t="s">
        <v>180</v>
      </c>
      <c r="H45" s="25" t="s">
        <v>45</v>
      </c>
      <c r="I45" s="25">
        <f t="shared" si="2"/>
        <v>100</v>
      </c>
      <c r="J45" s="25">
        <f t="shared" si="0"/>
        <v>100</v>
      </c>
      <c r="K45" s="27">
        <v>100</v>
      </c>
      <c r="L45" s="27"/>
      <c r="M45" s="27"/>
      <c r="N45" s="27"/>
      <c r="O45" s="31"/>
      <c r="P45" s="25" t="s">
        <v>46</v>
      </c>
      <c r="Q45" s="25" t="s">
        <v>47</v>
      </c>
      <c r="R45" s="25" t="s">
        <v>48</v>
      </c>
      <c r="S45" s="25" t="s">
        <v>48</v>
      </c>
      <c r="T45" s="25" t="s">
        <v>48</v>
      </c>
      <c r="U45" s="25" t="s">
        <v>48</v>
      </c>
      <c r="V45" s="25" t="s">
        <v>48</v>
      </c>
      <c r="W45" s="25">
        <v>17</v>
      </c>
      <c r="X45" s="25">
        <v>32</v>
      </c>
      <c r="Y45" s="25">
        <v>50</v>
      </c>
      <c r="Z45" s="25">
        <v>112</v>
      </c>
      <c r="AA45" s="25" t="s">
        <v>171</v>
      </c>
      <c r="AB45" s="25" t="s">
        <v>181</v>
      </c>
      <c r="AC45" s="25"/>
      <c r="AD45" s="4"/>
      <c r="AE45" s="4"/>
    </row>
    <row r="46" s="6" customFormat="1" ht="45" spans="1:31">
      <c r="A46" s="25">
        <v>37</v>
      </c>
      <c r="B46" s="25" t="s">
        <v>182</v>
      </c>
      <c r="C46" s="25" t="s">
        <v>183</v>
      </c>
      <c r="D46" s="25" t="s">
        <v>79</v>
      </c>
      <c r="E46" s="25" t="s">
        <v>79</v>
      </c>
      <c r="F46" s="25" t="s">
        <v>184</v>
      </c>
      <c r="G46" s="25" t="s">
        <v>74</v>
      </c>
      <c r="H46" s="25" t="s">
        <v>45</v>
      </c>
      <c r="I46" s="25">
        <f t="shared" si="2"/>
        <v>60</v>
      </c>
      <c r="J46" s="25">
        <f t="shared" si="0"/>
        <v>60</v>
      </c>
      <c r="K46" s="27">
        <v>60</v>
      </c>
      <c r="L46" s="27"/>
      <c r="M46" s="27"/>
      <c r="N46" s="27"/>
      <c r="O46" s="31"/>
      <c r="P46" s="25" t="s">
        <v>46</v>
      </c>
      <c r="Q46" s="25" t="s">
        <v>47</v>
      </c>
      <c r="R46" s="25" t="s">
        <v>48</v>
      </c>
      <c r="S46" s="25" t="s">
        <v>48</v>
      </c>
      <c r="T46" s="25" t="s">
        <v>48</v>
      </c>
      <c r="U46" s="25" t="s">
        <v>48</v>
      </c>
      <c r="V46" s="25" t="s">
        <v>48</v>
      </c>
      <c r="W46" s="25">
        <v>10</v>
      </c>
      <c r="X46" s="25">
        <v>25</v>
      </c>
      <c r="Y46" s="25">
        <v>30</v>
      </c>
      <c r="Z46" s="25">
        <v>62</v>
      </c>
      <c r="AA46" s="25" t="s">
        <v>171</v>
      </c>
      <c r="AB46" s="25" t="s">
        <v>185</v>
      </c>
      <c r="AC46" s="25"/>
      <c r="AD46" s="4"/>
      <c r="AE46" s="4"/>
    </row>
    <row r="47" s="6" customFormat="1" ht="45" spans="1:31">
      <c r="A47" s="27">
        <v>38</v>
      </c>
      <c r="B47" s="25" t="s">
        <v>186</v>
      </c>
      <c r="C47" s="25" t="s">
        <v>187</v>
      </c>
      <c r="D47" s="25" t="s">
        <v>83</v>
      </c>
      <c r="E47" s="25" t="s">
        <v>83</v>
      </c>
      <c r="F47" s="25" t="s">
        <v>188</v>
      </c>
      <c r="G47" s="25" t="s">
        <v>189</v>
      </c>
      <c r="H47" s="25" t="s">
        <v>45</v>
      </c>
      <c r="I47" s="25">
        <f t="shared" si="2"/>
        <v>30</v>
      </c>
      <c r="J47" s="25">
        <f t="shared" si="0"/>
        <v>30</v>
      </c>
      <c r="K47" s="27">
        <v>30</v>
      </c>
      <c r="L47" s="27"/>
      <c r="M47" s="27"/>
      <c r="N47" s="27"/>
      <c r="O47" s="31"/>
      <c r="P47" s="25" t="s">
        <v>46</v>
      </c>
      <c r="Q47" s="25" t="s">
        <v>47</v>
      </c>
      <c r="R47" s="25" t="s">
        <v>48</v>
      </c>
      <c r="S47" s="25" t="s">
        <v>48</v>
      </c>
      <c r="T47" s="25" t="s">
        <v>48</v>
      </c>
      <c r="U47" s="25" t="s">
        <v>48</v>
      </c>
      <c r="V47" s="25" t="s">
        <v>48</v>
      </c>
      <c r="W47" s="25">
        <v>5</v>
      </c>
      <c r="X47" s="25">
        <v>12</v>
      </c>
      <c r="Y47" s="25">
        <v>15</v>
      </c>
      <c r="Z47" s="25">
        <v>30</v>
      </c>
      <c r="AA47" s="25" t="s">
        <v>171</v>
      </c>
      <c r="AB47" s="25" t="s">
        <v>190</v>
      </c>
      <c r="AC47" s="25"/>
      <c r="AD47" s="4"/>
      <c r="AE47" s="4"/>
    </row>
    <row r="48" s="6" customFormat="1" ht="45" spans="1:31">
      <c r="A48" s="25">
        <v>39</v>
      </c>
      <c r="B48" s="25" t="s">
        <v>191</v>
      </c>
      <c r="C48" s="25" t="s">
        <v>169</v>
      </c>
      <c r="D48" s="25" t="s">
        <v>89</v>
      </c>
      <c r="E48" s="25" t="s">
        <v>89</v>
      </c>
      <c r="F48" s="25" t="s">
        <v>192</v>
      </c>
      <c r="G48" s="25" t="s">
        <v>90</v>
      </c>
      <c r="H48" s="25" t="s">
        <v>45</v>
      </c>
      <c r="I48" s="25">
        <f t="shared" si="2"/>
        <v>10</v>
      </c>
      <c r="J48" s="25">
        <f t="shared" si="0"/>
        <v>10</v>
      </c>
      <c r="K48" s="27">
        <v>10</v>
      </c>
      <c r="L48" s="27"/>
      <c r="M48" s="27"/>
      <c r="N48" s="27"/>
      <c r="O48" s="31"/>
      <c r="P48" s="25" t="s">
        <v>46</v>
      </c>
      <c r="Q48" s="25" t="s">
        <v>47</v>
      </c>
      <c r="R48" s="31" t="s">
        <v>47</v>
      </c>
      <c r="S48" s="25" t="s">
        <v>48</v>
      </c>
      <c r="T48" s="25" t="s">
        <v>48</v>
      </c>
      <c r="U48" s="25" t="s">
        <v>48</v>
      </c>
      <c r="V48" s="25" t="s">
        <v>48</v>
      </c>
      <c r="W48" s="25">
        <v>2</v>
      </c>
      <c r="X48" s="25">
        <v>6</v>
      </c>
      <c r="Y48" s="25">
        <v>5</v>
      </c>
      <c r="Z48" s="25">
        <v>15</v>
      </c>
      <c r="AA48" s="25" t="s">
        <v>193</v>
      </c>
      <c r="AB48" s="25" t="s">
        <v>194</v>
      </c>
      <c r="AC48" s="25"/>
      <c r="AD48" s="4"/>
      <c r="AE48" s="4"/>
    </row>
    <row r="49" s="6" customFormat="1" ht="45" spans="1:31">
      <c r="A49" s="25">
        <v>40</v>
      </c>
      <c r="B49" s="25" t="s">
        <v>195</v>
      </c>
      <c r="C49" s="25" t="s">
        <v>196</v>
      </c>
      <c r="D49" s="25" t="s">
        <v>95</v>
      </c>
      <c r="E49" s="25" t="s">
        <v>95</v>
      </c>
      <c r="F49" s="25" t="s">
        <v>197</v>
      </c>
      <c r="G49" s="25" t="s">
        <v>159</v>
      </c>
      <c r="H49" s="25" t="s">
        <v>45</v>
      </c>
      <c r="I49" s="25">
        <f t="shared" si="2"/>
        <v>15</v>
      </c>
      <c r="J49" s="25">
        <f t="shared" si="0"/>
        <v>15</v>
      </c>
      <c r="K49" s="27">
        <v>15</v>
      </c>
      <c r="L49" s="27"/>
      <c r="M49" s="27"/>
      <c r="N49" s="27"/>
      <c r="O49" s="31"/>
      <c r="P49" s="25" t="s">
        <v>46</v>
      </c>
      <c r="Q49" s="25" t="s">
        <v>47</v>
      </c>
      <c r="R49" s="25" t="s">
        <v>48</v>
      </c>
      <c r="S49" s="25" t="s">
        <v>48</v>
      </c>
      <c r="T49" s="25" t="s">
        <v>48</v>
      </c>
      <c r="U49" s="25" t="s">
        <v>48</v>
      </c>
      <c r="V49" s="25" t="s">
        <v>48</v>
      </c>
      <c r="W49" s="25">
        <v>3</v>
      </c>
      <c r="X49" s="25">
        <v>9</v>
      </c>
      <c r="Y49" s="25">
        <v>8</v>
      </c>
      <c r="Z49" s="25">
        <v>24</v>
      </c>
      <c r="AA49" s="25" t="s">
        <v>171</v>
      </c>
      <c r="AB49" s="25" t="s">
        <v>198</v>
      </c>
      <c r="AC49" s="25"/>
      <c r="AD49" s="4"/>
      <c r="AE49" s="4"/>
    </row>
    <row r="50" s="6" customFormat="1" ht="45" spans="1:31">
      <c r="A50" s="27">
        <v>41</v>
      </c>
      <c r="B50" s="25" t="s">
        <v>199</v>
      </c>
      <c r="C50" s="25" t="s">
        <v>169</v>
      </c>
      <c r="D50" s="25" t="s">
        <v>100</v>
      </c>
      <c r="E50" s="25" t="s">
        <v>100</v>
      </c>
      <c r="F50" s="25" t="s">
        <v>200</v>
      </c>
      <c r="G50" s="25" t="s">
        <v>102</v>
      </c>
      <c r="H50" s="25" t="s">
        <v>45</v>
      </c>
      <c r="I50" s="25">
        <f t="shared" si="2"/>
        <v>10</v>
      </c>
      <c r="J50" s="25">
        <f t="shared" si="0"/>
        <v>10</v>
      </c>
      <c r="K50" s="27">
        <v>10</v>
      </c>
      <c r="L50" s="27"/>
      <c r="M50" s="27"/>
      <c r="N50" s="27"/>
      <c r="O50" s="31"/>
      <c r="P50" s="25" t="s">
        <v>46</v>
      </c>
      <c r="Q50" s="25" t="s">
        <v>47</v>
      </c>
      <c r="R50" s="31" t="s">
        <v>47</v>
      </c>
      <c r="S50" s="25" t="s">
        <v>48</v>
      </c>
      <c r="T50" s="25" t="s">
        <v>48</v>
      </c>
      <c r="U50" s="25" t="s">
        <v>48</v>
      </c>
      <c r="V50" s="25" t="s">
        <v>48</v>
      </c>
      <c r="W50" s="25">
        <v>2</v>
      </c>
      <c r="X50" s="25">
        <v>6</v>
      </c>
      <c r="Y50" s="25">
        <v>5</v>
      </c>
      <c r="Z50" s="25">
        <v>15</v>
      </c>
      <c r="AA50" s="25" t="s">
        <v>171</v>
      </c>
      <c r="AB50" s="25" t="s">
        <v>172</v>
      </c>
      <c r="AC50" s="25"/>
      <c r="AD50" s="4"/>
      <c r="AE50" s="4"/>
    </row>
    <row r="51" s="6" customFormat="1" ht="45" spans="1:31">
      <c r="A51" s="25">
        <v>42</v>
      </c>
      <c r="B51" s="25" t="s">
        <v>201</v>
      </c>
      <c r="C51" s="27" t="s">
        <v>202</v>
      </c>
      <c r="D51" s="25" t="s">
        <v>106</v>
      </c>
      <c r="E51" s="25" t="s">
        <v>106</v>
      </c>
      <c r="F51" s="25" t="s">
        <v>203</v>
      </c>
      <c r="G51" s="25" t="s">
        <v>189</v>
      </c>
      <c r="H51" s="25" t="s">
        <v>45</v>
      </c>
      <c r="I51" s="25">
        <f t="shared" si="2"/>
        <v>10</v>
      </c>
      <c r="J51" s="25">
        <f t="shared" si="0"/>
        <v>10</v>
      </c>
      <c r="K51" s="27">
        <v>10</v>
      </c>
      <c r="L51" s="27"/>
      <c r="M51" s="27"/>
      <c r="N51" s="27"/>
      <c r="O51" s="31"/>
      <c r="P51" s="25" t="s">
        <v>46</v>
      </c>
      <c r="Q51" s="25" t="s">
        <v>47</v>
      </c>
      <c r="R51" s="25" t="s">
        <v>48</v>
      </c>
      <c r="S51" s="25" t="s">
        <v>48</v>
      </c>
      <c r="T51" s="25" t="s">
        <v>48</v>
      </c>
      <c r="U51" s="25" t="s">
        <v>48</v>
      </c>
      <c r="V51" s="25" t="s">
        <v>48</v>
      </c>
      <c r="W51" s="25">
        <v>2</v>
      </c>
      <c r="X51" s="25">
        <v>6</v>
      </c>
      <c r="Y51" s="25">
        <v>5</v>
      </c>
      <c r="Z51" s="25">
        <v>15</v>
      </c>
      <c r="AA51" s="25" t="s">
        <v>171</v>
      </c>
      <c r="AB51" s="25" t="s">
        <v>172</v>
      </c>
      <c r="AC51" s="25"/>
      <c r="AD51" s="4"/>
      <c r="AE51" s="4"/>
    </row>
    <row r="52" s="6" customFormat="1" ht="56.25" spans="1:31">
      <c r="A52" s="25">
        <v>43</v>
      </c>
      <c r="B52" s="25" t="s">
        <v>204</v>
      </c>
      <c r="C52" s="25" t="s">
        <v>205</v>
      </c>
      <c r="D52" s="25" t="s">
        <v>42</v>
      </c>
      <c r="E52" s="25" t="s">
        <v>42</v>
      </c>
      <c r="F52" s="25" t="s">
        <v>84</v>
      </c>
      <c r="G52" s="25" t="s">
        <v>44</v>
      </c>
      <c r="H52" s="25" t="s">
        <v>45</v>
      </c>
      <c r="I52" s="25">
        <f t="shared" si="2"/>
        <v>30</v>
      </c>
      <c r="J52" s="25">
        <f t="shared" si="0"/>
        <v>30</v>
      </c>
      <c r="K52" s="25">
        <v>30</v>
      </c>
      <c r="L52" s="25"/>
      <c r="M52" s="25"/>
      <c r="N52" s="25"/>
      <c r="O52" s="25"/>
      <c r="P52" s="25" t="s">
        <v>46</v>
      </c>
      <c r="Q52" s="25" t="s">
        <v>47</v>
      </c>
      <c r="R52" s="25" t="s">
        <v>48</v>
      </c>
      <c r="S52" s="25" t="s">
        <v>48</v>
      </c>
      <c r="T52" s="25" t="s">
        <v>48</v>
      </c>
      <c r="U52" s="25" t="s">
        <v>48</v>
      </c>
      <c r="V52" s="25" t="s">
        <v>48</v>
      </c>
      <c r="W52" s="25">
        <v>5</v>
      </c>
      <c r="X52" s="25">
        <v>15</v>
      </c>
      <c r="Y52" s="25">
        <v>15</v>
      </c>
      <c r="Z52" s="25">
        <v>45</v>
      </c>
      <c r="AA52" s="25" t="s">
        <v>111</v>
      </c>
      <c r="AB52" s="25" t="s">
        <v>206</v>
      </c>
      <c r="AC52" s="25"/>
      <c r="AD52" s="4"/>
      <c r="AE52" s="4"/>
    </row>
    <row r="53" s="6" customFormat="1" ht="56.25" spans="1:31">
      <c r="A53" s="27">
        <v>44</v>
      </c>
      <c r="B53" s="25" t="s">
        <v>207</v>
      </c>
      <c r="C53" s="25" t="s">
        <v>208</v>
      </c>
      <c r="D53" s="25" t="s">
        <v>53</v>
      </c>
      <c r="E53" s="25" t="s">
        <v>53</v>
      </c>
      <c r="F53" s="25" t="s">
        <v>84</v>
      </c>
      <c r="G53" s="25" t="s">
        <v>209</v>
      </c>
      <c r="H53" s="25" t="s">
        <v>45</v>
      </c>
      <c r="I53" s="25">
        <f t="shared" si="2"/>
        <v>36</v>
      </c>
      <c r="J53" s="25">
        <f t="shared" si="0"/>
        <v>36</v>
      </c>
      <c r="K53" s="25">
        <v>36</v>
      </c>
      <c r="L53" s="25"/>
      <c r="M53" s="25"/>
      <c r="N53" s="25"/>
      <c r="O53" s="25"/>
      <c r="P53" s="25" t="s">
        <v>46</v>
      </c>
      <c r="Q53" s="25" t="s">
        <v>47</v>
      </c>
      <c r="R53" s="25" t="s">
        <v>48</v>
      </c>
      <c r="S53" s="25" t="s">
        <v>48</v>
      </c>
      <c r="T53" s="25" t="s">
        <v>48</v>
      </c>
      <c r="U53" s="25" t="s">
        <v>48</v>
      </c>
      <c r="V53" s="25" t="s">
        <v>48</v>
      </c>
      <c r="W53" s="25">
        <v>6</v>
      </c>
      <c r="X53" s="25">
        <v>18</v>
      </c>
      <c r="Y53" s="25">
        <v>18</v>
      </c>
      <c r="Z53" s="25">
        <v>54</v>
      </c>
      <c r="AA53" s="25" t="s">
        <v>111</v>
      </c>
      <c r="AB53" s="25" t="s">
        <v>210</v>
      </c>
      <c r="AC53" s="25"/>
      <c r="AD53" s="4"/>
      <c r="AE53" s="4"/>
    </row>
    <row r="54" s="6" customFormat="1" ht="56.25" spans="1:31">
      <c r="A54" s="25">
        <v>45</v>
      </c>
      <c r="B54" s="25" t="s">
        <v>211</v>
      </c>
      <c r="C54" s="25" t="s">
        <v>205</v>
      </c>
      <c r="D54" s="25" t="s">
        <v>60</v>
      </c>
      <c r="E54" s="25" t="s">
        <v>60</v>
      </c>
      <c r="F54" s="25" t="s">
        <v>84</v>
      </c>
      <c r="G54" s="25" t="s">
        <v>62</v>
      </c>
      <c r="H54" s="25" t="s">
        <v>45</v>
      </c>
      <c r="I54" s="25">
        <f t="shared" si="2"/>
        <v>30</v>
      </c>
      <c r="J54" s="25">
        <f t="shared" si="0"/>
        <v>30</v>
      </c>
      <c r="K54" s="25">
        <v>30</v>
      </c>
      <c r="L54" s="25"/>
      <c r="M54" s="25"/>
      <c r="N54" s="25"/>
      <c r="O54" s="25"/>
      <c r="P54" s="25" t="s">
        <v>46</v>
      </c>
      <c r="Q54" s="25" t="s">
        <v>47</v>
      </c>
      <c r="R54" s="25" t="s">
        <v>48</v>
      </c>
      <c r="S54" s="25" t="s">
        <v>48</v>
      </c>
      <c r="T54" s="25" t="s">
        <v>48</v>
      </c>
      <c r="U54" s="25" t="s">
        <v>48</v>
      </c>
      <c r="V54" s="25" t="s">
        <v>48</v>
      </c>
      <c r="W54" s="25">
        <v>6</v>
      </c>
      <c r="X54" s="25">
        <v>18</v>
      </c>
      <c r="Y54" s="25">
        <v>15</v>
      </c>
      <c r="Z54" s="25">
        <v>45</v>
      </c>
      <c r="AA54" s="25" t="s">
        <v>111</v>
      </c>
      <c r="AB54" s="25" t="s">
        <v>212</v>
      </c>
      <c r="AC54" s="25"/>
      <c r="AD54" s="4"/>
      <c r="AE54" s="4"/>
    </row>
    <row r="55" s="6" customFormat="1" ht="56.25" spans="1:31">
      <c r="A55" s="25">
        <v>46</v>
      </c>
      <c r="B55" s="25" t="s">
        <v>213</v>
      </c>
      <c r="C55" s="25" t="s">
        <v>205</v>
      </c>
      <c r="D55" s="25" t="s">
        <v>67</v>
      </c>
      <c r="E55" s="25" t="s">
        <v>67</v>
      </c>
      <c r="F55" s="25" t="s">
        <v>84</v>
      </c>
      <c r="G55" s="25" t="s">
        <v>68</v>
      </c>
      <c r="H55" s="25" t="s">
        <v>45</v>
      </c>
      <c r="I55" s="25">
        <f t="shared" si="2"/>
        <v>30</v>
      </c>
      <c r="J55" s="25">
        <f t="shared" si="0"/>
        <v>30</v>
      </c>
      <c r="K55" s="25">
        <v>30</v>
      </c>
      <c r="L55" s="25"/>
      <c r="M55" s="25"/>
      <c r="N55" s="25"/>
      <c r="O55" s="25"/>
      <c r="P55" s="25" t="s">
        <v>46</v>
      </c>
      <c r="Q55" s="25" t="s">
        <v>47</v>
      </c>
      <c r="R55" s="25" t="s">
        <v>48</v>
      </c>
      <c r="S55" s="25" t="s">
        <v>48</v>
      </c>
      <c r="T55" s="25" t="s">
        <v>48</v>
      </c>
      <c r="U55" s="25" t="s">
        <v>48</v>
      </c>
      <c r="V55" s="25" t="s">
        <v>48</v>
      </c>
      <c r="W55" s="25">
        <v>5</v>
      </c>
      <c r="X55" s="25">
        <v>15</v>
      </c>
      <c r="Y55" s="25">
        <v>15</v>
      </c>
      <c r="Z55" s="25">
        <v>45</v>
      </c>
      <c r="AA55" s="25" t="s">
        <v>111</v>
      </c>
      <c r="AB55" s="25" t="s">
        <v>206</v>
      </c>
      <c r="AC55" s="25"/>
      <c r="AD55" s="4"/>
      <c r="AE55" s="4"/>
    </row>
    <row r="56" s="6" customFormat="1" ht="56.25" spans="1:31">
      <c r="A56" s="27">
        <v>47</v>
      </c>
      <c r="B56" s="25" t="s">
        <v>214</v>
      </c>
      <c r="C56" s="25" t="s">
        <v>215</v>
      </c>
      <c r="D56" s="25" t="s">
        <v>72</v>
      </c>
      <c r="E56" s="25" t="s">
        <v>72</v>
      </c>
      <c r="F56" s="25" t="s">
        <v>84</v>
      </c>
      <c r="G56" s="25" t="s">
        <v>180</v>
      </c>
      <c r="H56" s="25" t="s">
        <v>45</v>
      </c>
      <c r="I56" s="25">
        <f t="shared" si="2"/>
        <v>54</v>
      </c>
      <c r="J56" s="25">
        <f t="shared" si="0"/>
        <v>54</v>
      </c>
      <c r="K56" s="25">
        <v>54</v>
      </c>
      <c r="L56" s="25"/>
      <c r="M56" s="25"/>
      <c r="N56" s="25"/>
      <c r="O56" s="25"/>
      <c r="P56" s="25" t="s">
        <v>46</v>
      </c>
      <c r="Q56" s="25" t="s">
        <v>47</v>
      </c>
      <c r="R56" s="25" t="s">
        <v>48</v>
      </c>
      <c r="S56" s="25" t="s">
        <v>48</v>
      </c>
      <c r="T56" s="25" t="s">
        <v>48</v>
      </c>
      <c r="U56" s="25" t="s">
        <v>48</v>
      </c>
      <c r="V56" s="25" t="s">
        <v>48</v>
      </c>
      <c r="W56" s="25">
        <v>10</v>
      </c>
      <c r="X56" s="25">
        <v>30</v>
      </c>
      <c r="Y56" s="25">
        <v>27</v>
      </c>
      <c r="Z56" s="25">
        <v>81</v>
      </c>
      <c r="AA56" s="25" t="s">
        <v>111</v>
      </c>
      <c r="AB56" s="25" t="s">
        <v>216</v>
      </c>
      <c r="AC56" s="25"/>
      <c r="AD56" s="4"/>
      <c r="AE56" s="4"/>
    </row>
    <row r="57" s="6" customFormat="1" ht="56.25" spans="1:31">
      <c r="A57" s="25">
        <v>48</v>
      </c>
      <c r="B57" s="25" t="s">
        <v>217</v>
      </c>
      <c r="C57" s="25" t="s">
        <v>218</v>
      </c>
      <c r="D57" s="25" t="s">
        <v>79</v>
      </c>
      <c r="E57" s="25" t="s">
        <v>79</v>
      </c>
      <c r="F57" s="25" t="s">
        <v>84</v>
      </c>
      <c r="G57" s="25" t="s">
        <v>74</v>
      </c>
      <c r="H57" s="25" t="s">
        <v>45</v>
      </c>
      <c r="I57" s="25">
        <f t="shared" si="2"/>
        <v>48</v>
      </c>
      <c r="J57" s="25">
        <f t="shared" si="0"/>
        <v>48</v>
      </c>
      <c r="K57" s="25">
        <v>48</v>
      </c>
      <c r="L57" s="25"/>
      <c r="M57" s="25"/>
      <c r="N57" s="25"/>
      <c r="O57" s="25"/>
      <c r="P57" s="25" t="s">
        <v>46</v>
      </c>
      <c r="Q57" s="25" t="s">
        <v>47</v>
      </c>
      <c r="R57" s="25" t="s">
        <v>48</v>
      </c>
      <c r="S57" s="25" t="s">
        <v>48</v>
      </c>
      <c r="T57" s="25" t="s">
        <v>48</v>
      </c>
      <c r="U57" s="25" t="s">
        <v>48</v>
      </c>
      <c r="V57" s="25" t="s">
        <v>48</v>
      </c>
      <c r="W57" s="25">
        <v>9</v>
      </c>
      <c r="X57" s="25">
        <v>27</v>
      </c>
      <c r="Y57" s="25">
        <v>24</v>
      </c>
      <c r="Z57" s="25">
        <v>72</v>
      </c>
      <c r="AA57" s="25" t="s">
        <v>111</v>
      </c>
      <c r="AB57" s="25" t="s">
        <v>219</v>
      </c>
      <c r="AC57" s="25"/>
      <c r="AD57" s="4"/>
      <c r="AE57" s="4"/>
    </row>
    <row r="58" s="6" customFormat="1" ht="56.25" spans="1:31">
      <c r="A58" s="25">
        <v>49</v>
      </c>
      <c r="B58" s="25" t="s">
        <v>220</v>
      </c>
      <c r="C58" s="25" t="s">
        <v>208</v>
      </c>
      <c r="D58" s="25" t="s">
        <v>83</v>
      </c>
      <c r="E58" s="25" t="s">
        <v>83</v>
      </c>
      <c r="F58" s="25" t="s">
        <v>84</v>
      </c>
      <c r="G58" s="25" t="s">
        <v>189</v>
      </c>
      <c r="H58" s="25" t="s">
        <v>45</v>
      </c>
      <c r="I58" s="25">
        <f t="shared" si="2"/>
        <v>36</v>
      </c>
      <c r="J58" s="25">
        <f t="shared" si="0"/>
        <v>36</v>
      </c>
      <c r="K58" s="25">
        <v>36</v>
      </c>
      <c r="L58" s="25"/>
      <c r="M58" s="25"/>
      <c r="N58" s="25"/>
      <c r="O58" s="25"/>
      <c r="P58" s="25" t="s">
        <v>46</v>
      </c>
      <c r="Q58" s="25" t="s">
        <v>47</v>
      </c>
      <c r="R58" s="25" t="s">
        <v>48</v>
      </c>
      <c r="S58" s="25" t="s">
        <v>48</v>
      </c>
      <c r="T58" s="25" t="s">
        <v>48</v>
      </c>
      <c r="U58" s="25" t="s">
        <v>48</v>
      </c>
      <c r="V58" s="25" t="s">
        <v>48</v>
      </c>
      <c r="W58" s="25">
        <v>6</v>
      </c>
      <c r="X58" s="25">
        <v>18</v>
      </c>
      <c r="Y58" s="25">
        <v>18</v>
      </c>
      <c r="Z58" s="25">
        <v>54</v>
      </c>
      <c r="AA58" s="25" t="s">
        <v>111</v>
      </c>
      <c r="AB58" s="25" t="s">
        <v>210</v>
      </c>
      <c r="AC58" s="25"/>
      <c r="AD58" s="4"/>
      <c r="AE58" s="4"/>
    </row>
    <row r="59" s="6" customFormat="1" ht="56.25" spans="1:31">
      <c r="A59" s="27">
        <v>50</v>
      </c>
      <c r="B59" s="25" t="s">
        <v>221</v>
      </c>
      <c r="C59" s="25" t="s">
        <v>218</v>
      </c>
      <c r="D59" s="25" t="s">
        <v>89</v>
      </c>
      <c r="E59" s="25" t="s">
        <v>89</v>
      </c>
      <c r="F59" s="25" t="s">
        <v>84</v>
      </c>
      <c r="G59" s="25" t="s">
        <v>90</v>
      </c>
      <c r="H59" s="25" t="s">
        <v>45</v>
      </c>
      <c r="I59" s="25">
        <f t="shared" si="2"/>
        <v>48</v>
      </c>
      <c r="J59" s="25">
        <f t="shared" si="0"/>
        <v>48</v>
      </c>
      <c r="K59" s="25">
        <v>48</v>
      </c>
      <c r="L59" s="25"/>
      <c r="M59" s="25"/>
      <c r="N59" s="25"/>
      <c r="O59" s="25"/>
      <c r="P59" s="25" t="s">
        <v>46</v>
      </c>
      <c r="Q59" s="25" t="s">
        <v>47</v>
      </c>
      <c r="R59" s="25" t="s">
        <v>48</v>
      </c>
      <c r="S59" s="25" t="s">
        <v>48</v>
      </c>
      <c r="T59" s="25" t="s">
        <v>48</v>
      </c>
      <c r="U59" s="25" t="s">
        <v>48</v>
      </c>
      <c r="V59" s="25" t="s">
        <v>48</v>
      </c>
      <c r="W59" s="25">
        <v>8</v>
      </c>
      <c r="X59" s="25">
        <v>24</v>
      </c>
      <c r="Y59" s="25">
        <v>24</v>
      </c>
      <c r="Z59" s="25">
        <v>72</v>
      </c>
      <c r="AA59" s="25" t="s">
        <v>111</v>
      </c>
      <c r="AB59" s="25" t="s">
        <v>222</v>
      </c>
      <c r="AC59" s="25"/>
      <c r="AD59" s="4"/>
      <c r="AE59" s="4"/>
    </row>
    <row r="60" s="6" customFormat="1" ht="56.25" spans="1:31">
      <c r="A60" s="25">
        <v>51</v>
      </c>
      <c r="B60" s="25" t="s">
        <v>223</v>
      </c>
      <c r="C60" s="25" t="s">
        <v>224</v>
      </c>
      <c r="D60" s="25" t="s">
        <v>95</v>
      </c>
      <c r="E60" s="25" t="s">
        <v>95</v>
      </c>
      <c r="F60" s="25" t="s">
        <v>84</v>
      </c>
      <c r="G60" s="25" t="s">
        <v>159</v>
      </c>
      <c r="H60" s="25" t="s">
        <v>45</v>
      </c>
      <c r="I60" s="25">
        <f t="shared" si="2"/>
        <v>66</v>
      </c>
      <c r="J60" s="25">
        <f t="shared" si="0"/>
        <v>66</v>
      </c>
      <c r="K60" s="25">
        <v>66</v>
      </c>
      <c r="L60" s="25"/>
      <c r="M60" s="25"/>
      <c r="N60" s="25"/>
      <c r="O60" s="25"/>
      <c r="P60" s="25" t="s">
        <v>46</v>
      </c>
      <c r="Q60" s="25" t="s">
        <v>47</v>
      </c>
      <c r="R60" s="25" t="s">
        <v>48</v>
      </c>
      <c r="S60" s="25" t="s">
        <v>48</v>
      </c>
      <c r="T60" s="25" t="s">
        <v>48</v>
      </c>
      <c r="U60" s="25" t="s">
        <v>48</v>
      </c>
      <c r="V60" s="25" t="s">
        <v>48</v>
      </c>
      <c r="W60" s="25">
        <v>12</v>
      </c>
      <c r="X60" s="25">
        <v>36</v>
      </c>
      <c r="Y60" s="25">
        <v>33</v>
      </c>
      <c r="Z60" s="25">
        <v>99</v>
      </c>
      <c r="AA60" s="25" t="s">
        <v>111</v>
      </c>
      <c r="AB60" s="25" t="s">
        <v>225</v>
      </c>
      <c r="AC60" s="25"/>
      <c r="AD60" s="4"/>
      <c r="AE60" s="4"/>
    </row>
    <row r="61" s="6" customFormat="1" ht="56.25" spans="1:31">
      <c r="A61" s="25">
        <v>52</v>
      </c>
      <c r="B61" s="25" t="s">
        <v>226</v>
      </c>
      <c r="C61" s="25" t="s">
        <v>227</v>
      </c>
      <c r="D61" s="25" t="s">
        <v>100</v>
      </c>
      <c r="E61" s="25" t="s">
        <v>100</v>
      </c>
      <c r="F61" s="25" t="s">
        <v>84</v>
      </c>
      <c r="G61" s="25" t="s">
        <v>102</v>
      </c>
      <c r="H61" s="25" t="s">
        <v>45</v>
      </c>
      <c r="I61" s="25">
        <f t="shared" si="2"/>
        <v>60</v>
      </c>
      <c r="J61" s="25">
        <f t="shared" si="0"/>
        <v>60</v>
      </c>
      <c r="K61" s="25">
        <v>60</v>
      </c>
      <c r="L61" s="25"/>
      <c r="M61" s="25"/>
      <c r="N61" s="25"/>
      <c r="O61" s="25"/>
      <c r="P61" s="25" t="s">
        <v>46</v>
      </c>
      <c r="Q61" s="25" t="s">
        <v>47</v>
      </c>
      <c r="R61" s="25" t="s">
        <v>48</v>
      </c>
      <c r="S61" s="25" t="s">
        <v>48</v>
      </c>
      <c r="T61" s="25" t="s">
        <v>48</v>
      </c>
      <c r="U61" s="25" t="s">
        <v>48</v>
      </c>
      <c r="V61" s="25" t="s">
        <v>48</v>
      </c>
      <c r="W61" s="25">
        <v>12</v>
      </c>
      <c r="X61" s="25">
        <v>36</v>
      </c>
      <c r="Y61" s="25">
        <v>30</v>
      </c>
      <c r="Z61" s="25">
        <v>90</v>
      </c>
      <c r="AA61" s="25" t="s">
        <v>111</v>
      </c>
      <c r="AB61" s="25" t="s">
        <v>228</v>
      </c>
      <c r="AC61" s="25"/>
      <c r="AD61" s="4"/>
      <c r="AE61" s="4"/>
    </row>
    <row r="62" s="6" customFormat="1" ht="56.25" spans="1:31">
      <c r="A62" s="27">
        <v>53</v>
      </c>
      <c r="B62" s="25" t="s">
        <v>229</v>
      </c>
      <c r="C62" s="25" t="s">
        <v>230</v>
      </c>
      <c r="D62" s="25" t="s">
        <v>106</v>
      </c>
      <c r="E62" s="25" t="s">
        <v>106</v>
      </c>
      <c r="F62" s="25" t="s">
        <v>84</v>
      </c>
      <c r="G62" s="25" t="s">
        <v>189</v>
      </c>
      <c r="H62" s="25" t="s">
        <v>45</v>
      </c>
      <c r="I62" s="25">
        <f t="shared" si="2"/>
        <v>42</v>
      </c>
      <c r="J62" s="25">
        <f t="shared" si="0"/>
        <v>42</v>
      </c>
      <c r="K62" s="25">
        <v>42</v>
      </c>
      <c r="L62" s="25"/>
      <c r="M62" s="25"/>
      <c r="N62" s="25"/>
      <c r="O62" s="25"/>
      <c r="P62" s="25" t="s">
        <v>46</v>
      </c>
      <c r="Q62" s="25" t="s">
        <v>47</v>
      </c>
      <c r="R62" s="25" t="s">
        <v>48</v>
      </c>
      <c r="S62" s="25" t="s">
        <v>48</v>
      </c>
      <c r="T62" s="25" t="s">
        <v>48</v>
      </c>
      <c r="U62" s="25" t="s">
        <v>48</v>
      </c>
      <c r="V62" s="25" t="s">
        <v>48</v>
      </c>
      <c r="W62" s="25">
        <v>8</v>
      </c>
      <c r="X62" s="25">
        <v>24</v>
      </c>
      <c r="Y62" s="25">
        <v>21</v>
      </c>
      <c r="Z62" s="25">
        <v>63</v>
      </c>
      <c r="AA62" s="25" t="s">
        <v>111</v>
      </c>
      <c r="AB62" s="25" t="s">
        <v>231</v>
      </c>
      <c r="AC62" s="25"/>
      <c r="AD62" s="4"/>
      <c r="AE62" s="4"/>
    </row>
    <row r="63" s="6" customFormat="1" ht="56.25" spans="1:31">
      <c r="A63" s="25">
        <v>54</v>
      </c>
      <c r="B63" s="25" t="s">
        <v>232</v>
      </c>
      <c r="C63" s="25" t="s">
        <v>233</v>
      </c>
      <c r="D63" s="25" t="s">
        <v>42</v>
      </c>
      <c r="E63" s="25" t="s">
        <v>42</v>
      </c>
      <c r="F63" s="25" t="s">
        <v>84</v>
      </c>
      <c r="G63" s="25" t="s">
        <v>44</v>
      </c>
      <c r="H63" s="25" t="s">
        <v>45</v>
      </c>
      <c r="I63" s="25">
        <f t="shared" si="2"/>
        <v>6</v>
      </c>
      <c r="J63" s="25">
        <f t="shared" si="0"/>
        <v>6</v>
      </c>
      <c r="K63" s="25">
        <v>6</v>
      </c>
      <c r="L63" s="25"/>
      <c r="M63" s="25"/>
      <c r="N63" s="25"/>
      <c r="O63" s="25"/>
      <c r="P63" s="25" t="s">
        <v>46</v>
      </c>
      <c r="Q63" s="25" t="s">
        <v>47</v>
      </c>
      <c r="R63" s="25" t="s">
        <v>48</v>
      </c>
      <c r="S63" s="25" t="s">
        <v>48</v>
      </c>
      <c r="T63" s="25" t="s">
        <v>48</v>
      </c>
      <c r="U63" s="25" t="s">
        <v>48</v>
      </c>
      <c r="V63" s="25" t="s">
        <v>48</v>
      </c>
      <c r="W63" s="25">
        <v>1</v>
      </c>
      <c r="X63" s="25">
        <v>3</v>
      </c>
      <c r="Y63" s="25">
        <v>3</v>
      </c>
      <c r="Z63" s="25">
        <v>9</v>
      </c>
      <c r="AA63" s="25" t="s">
        <v>111</v>
      </c>
      <c r="AB63" s="25" t="s">
        <v>234</v>
      </c>
      <c r="AC63" s="25"/>
      <c r="AD63" s="4"/>
      <c r="AE63" s="4"/>
    </row>
    <row r="64" s="6" customFormat="1" ht="56.25" spans="1:31">
      <c r="A64" s="25">
        <v>55</v>
      </c>
      <c r="B64" s="25" t="s">
        <v>235</v>
      </c>
      <c r="C64" s="25" t="s">
        <v>236</v>
      </c>
      <c r="D64" s="25" t="s">
        <v>53</v>
      </c>
      <c r="E64" s="25" t="s">
        <v>53</v>
      </c>
      <c r="F64" s="25" t="s">
        <v>84</v>
      </c>
      <c r="G64" s="25" t="s">
        <v>209</v>
      </c>
      <c r="H64" s="25" t="s">
        <v>45</v>
      </c>
      <c r="I64" s="25">
        <f t="shared" si="2"/>
        <v>12</v>
      </c>
      <c r="J64" s="25">
        <f t="shared" si="0"/>
        <v>12</v>
      </c>
      <c r="K64" s="25">
        <v>12</v>
      </c>
      <c r="L64" s="25"/>
      <c r="M64" s="25"/>
      <c r="N64" s="25"/>
      <c r="O64" s="25"/>
      <c r="P64" s="25" t="s">
        <v>46</v>
      </c>
      <c r="Q64" s="25" t="s">
        <v>47</v>
      </c>
      <c r="R64" s="25" t="s">
        <v>48</v>
      </c>
      <c r="S64" s="25" t="s">
        <v>48</v>
      </c>
      <c r="T64" s="25" t="s">
        <v>48</v>
      </c>
      <c r="U64" s="25" t="s">
        <v>48</v>
      </c>
      <c r="V64" s="25" t="s">
        <v>48</v>
      </c>
      <c r="W64" s="25">
        <v>2</v>
      </c>
      <c r="X64" s="25">
        <v>6</v>
      </c>
      <c r="Y64" s="25">
        <v>6</v>
      </c>
      <c r="Z64" s="25">
        <v>18</v>
      </c>
      <c r="AA64" s="25" t="s">
        <v>111</v>
      </c>
      <c r="AB64" s="25" t="s">
        <v>237</v>
      </c>
      <c r="AC64" s="25"/>
      <c r="AD64" s="4"/>
      <c r="AE64" s="4"/>
    </row>
    <row r="65" s="6" customFormat="1" ht="56.25" spans="1:31">
      <c r="A65" s="27">
        <v>56</v>
      </c>
      <c r="B65" s="25" t="s">
        <v>238</v>
      </c>
      <c r="C65" s="25" t="s">
        <v>236</v>
      </c>
      <c r="D65" s="25" t="s">
        <v>60</v>
      </c>
      <c r="E65" s="25" t="s">
        <v>60</v>
      </c>
      <c r="F65" s="25" t="s">
        <v>84</v>
      </c>
      <c r="G65" s="25" t="s">
        <v>62</v>
      </c>
      <c r="H65" s="25" t="s">
        <v>45</v>
      </c>
      <c r="I65" s="25">
        <f t="shared" si="2"/>
        <v>12</v>
      </c>
      <c r="J65" s="25">
        <f t="shared" si="0"/>
        <v>12</v>
      </c>
      <c r="K65" s="25">
        <v>12</v>
      </c>
      <c r="L65" s="25"/>
      <c r="M65" s="25"/>
      <c r="N65" s="25"/>
      <c r="O65" s="25"/>
      <c r="P65" s="25" t="s">
        <v>46</v>
      </c>
      <c r="Q65" s="25" t="s">
        <v>47</v>
      </c>
      <c r="R65" s="25" t="s">
        <v>48</v>
      </c>
      <c r="S65" s="25" t="s">
        <v>48</v>
      </c>
      <c r="T65" s="25" t="s">
        <v>48</v>
      </c>
      <c r="U65" s="25" t="s">
        <v>48</v>
      </c>
      <c r="V65" s="25" t="s">
        <v>48</v>
      </c>
      <c r="W65" s="25">
        <v>2</v>
      </c>
      <c r="X65" s="25">
        <v>6</v>
      </c>
      <c r="Y65" s="25">
        <v>6</v>
      </c>
      <c r="Z65" s="25">
        <v>18</v>
      </c>
      <c r="AA65" s="25" t="s">
        <v>111</v>
      </c>
      <c r="AB65" s="25" t="s">
        <v>237</v>
      </c>
      <c r="AC65" s="25"/>
      <c r="AD65" s="4"/>
      <c r="AE65" s="4"/>
    </row>
    <row r="66" s="6" customFormat="1" ht="56.25" spans="1:31">
      <c r="A66" s="25">
        <v>57</v>
      </c>
      <c r="B66" s="25" t="s">
        <v>239</v>
      </c>
      <c r="C66" s="25" t="s">
        <v>233</v>
      </c>
      <c r="D66" s="25" t="s">
        <v>67</v>
      </c>
      <c r="E66" s="25" t="s">
        <v>67</v>
      </c>
      <c r="F66" s="25" t="s">
        <v>84</v>
      </c>
      <c r="G66" s="25" t="s">
        <v>68</v>
      </c>
      <c r="H66" s="25" t="s">
        <v>45</v>
      </c>
      <c r="I66" s="25">
        <f t="shared" si="2"/>
        <v>6</v>
      </c>
      <c r="J66" s="25">
        <f t="shared" si="0"/>
        <v>6</v>
      </c>
      <c r="K66" s="25">
        <v>6</v>
      </c>
      <c r="L66" s="25"/>
      <c r="M66" s="25"/>
      <c r="N66" s="25"/>
      <c r="O66" s="25"/>
      <c r="P66" s="25" t="s">
        <v>46</v>
      </c>
      <c r="Q66" s="25" t="s">
        <v>47</v>
      </c>
      <c r="R66" s="25" t="s">
        <v>48</v>
      </c>
      <c r="S66" s="25" t="s">
        <v>48</v>
      </c>
      <c r="T66" s="25" t="s">
        <v>48</v>
      </c>
      <c r="U66" s="25" t="s">
        <v>48</v>
      </c>
      <c r="V66" s="25" t="s">
        <v>48</v>
      </c>
      <c r="W66" s="25">
        <v>1</v>
      </c>
      <c r="X66" s="25">
        <v>3</v>
      </c>
      <c r="Y66" s="25">
        <v>3</v>
      </c>
      <c r="Z66" s="25">
        <v>9</v>
      </c>
      <c r="AA66" s="25" t="s">
        <v>111</v>
      </c>
      <c r="AB66" s="25" t="s">
        <v>234</v>
      </c>
      <c r="AC66" s="25"/>
      <c r="AD66" s="4"/>
      <c r="AE66" s="4"/>
    </row>
    <row r="67" s="6" customFormat="1" ht="56.25" spans="1:31">
      <c r="A67" s="25">
        <v>58</v>
      </c>
      <c r="B67" s="25" t="s">
        <v>240</v>
      </c>
      <c r="C67" s="25" t="s">
        <v>236</v>
      </c>
      <c r="D67" s="25" t="s">
        <v>72</v>
      </c>
      <c r="E67" s="25" t="s">
        <v>72</v>
      </c>
      <c r="F67" s="25" t="s">
        <v>84</v>
      </c>
      <c r="G67" s="25" t="s">
        <v>180</v>
      </c>
      <c r="H67" s="25" t="s">
        <v>45</v>
      </c>
      <c r="I67" s="25">
        <f t="shared" si="2"/>
        <v>12</v>
      </c>
      <c r="J67" s="25">
        <f t="shared" si="0"/>
        <v>12</v>
      </c>
      <c r="K67" s="25">
        <v>12</v>
      </c>
      <c r="L67" s="25"/>
      <c r="M67" s="25"/>
      <c r="N67" s="25"/>
      <c r="O67" s="25"/>
      <c r="P67" s="25" t="s">
        <v>46</v>
      </c>
      <c r="Q67" s="25" t="s">
        <v>47</v>
      </c>
      <c r="R67" s="25" t="s">
        <v>48</v>
      </c>
      <c r="S67" s="25" t="s">
        <v>48</v>
      </c>
      <c r="T67" s="25" t="s">
        <v>48</v>
      </c>
      <c r="U67" s="25" t="s">
        <v>48</v>
      </c>
      <c r="V67" s="25" t="s">
        <v>48</v>
      </c>
      <c r="W67" s="25">
        <v>2</v>
      </c>
      <c r="X67" s="25">
        <v>6</v>
      </c>
      <c r="Y67" s="25">
        <v>6</v>
      </c>
      <c r="Z67" s="25">
        <v>18</v>
      </c>
      <c r="AA67" s="25" t="s">
        <v>111</v>
      </c>
      <c r="AB67" s="25" t="s">
        <v>237</v>
      </c>
      <c r="AC67" s="25"/>
      <c r="AD67" s="4"/>
      <c r="AE67" s="4"/>
    </row>
    <row r="68" s="6" customFormat="1" ht="56.25" spans="1:31">
      <c r="A68" s="27">
        <v>59</v>
      </c>
      <c r="B68" s="25" t="s">
        <v>241</v>
      </c>
      <c r="C68" s="25" t="s">
        <v>236</v>
      </c>
      <c r="D68" s="25" t="s">
        <v>79</v>
      </c>
      <c r="E68" s="25" t="s">
        <v>79</v>
      </c>
      <c r="F68" s="25" t="s">
        <v>84</v>
      </c>
      <c r="G68" s="25" t="s">
        <v>74</v>
      </c>
      <c r="H68" s="25" t="s">
        <v>45</v>
      </c>
      <c r="I68" s="25">
        <f t="shared" si="2"/>
        <v>12</v>
      </c>
      <c r="J68" s="25">
        <f t="shared" si="0"/>
        <v>12</v>
      </c>
      <c r="K68" s="25">
        <v>12</v>
      </c>
      <c r="L68" s="25"/>
      <c r="M68" s="25"/>
      <c r="N68" s="25"/>
      <c r="O68" s="25"/>
      <c r="P68" s="25" t="s">
        <v>46</v>
      </c>
      <c r="Q68" s="25" t="s">
        <v>47</v>
      </c>
      <c r="R68" s="25" t="s">
        <v>48</v>
      </c>
      <c r="S68" s="25" t="s">
        <v>48</v>
      </c>
      <c r="T68" s="25" t="s">
        <v>48</v>
      </c>
      <c r="U68" s="25" t="s">
        <v>48</v>
      </c>
      <c r="V68" s="25" t="s">
        <v>48</v>
      </c>
      <c r="W68" s="25">
        <v>2</v>
      </c>
      <c r="X68" s="25">
        <v>6</v>
      </c>
      <c r="Y68" s="25">
        <v>6</v>
      </c>
      <c r="Z68" s="25">
        <v>18</v>
      </c>
      <c r="AA68" s="25" t="s">
        <v>111</v>
      </c>
      <c r="AB68" s="25" t="s">
        <v>237</v>
      </c>
      <c r="AC68" s="25"/>
      <c r="AD68" s="4"/>
      <c r="AE68" s="4"/>
    </row>
    <row r="69" s="6" customFormat="1" ht="56.25" spans="1:31">
      <c r="A69" s="25">
        <v>60</v>
      </c>
      <c r="B69" s="25" t="s">
        <v>242</v>
      </c>
      <c r="C69" s="25" t="s">
        <v>233</v>
      </c>
      <c r="D69" s="25" t="s">
        <v>83</v>
      </c>
      <c r="E69" s="25" t="s">
        <v>83</v>
      </c>
      <c r="F69" s="25" t="s">
        <v>84</v>
      </c>
      <c r="G69" s="25" t="s">
        <v>189</v>
      </c>
      <c r="H69" s="25" t="s">
        <v>45</v>
      </c>
      <c r="I69" s="25">
        <f t="shared" si="2"/>
        <v>6</v>
      </c>
      <c r="J69" s="25">
        <f t="shared" si="0"/>
        <v>6</v>
      </c>
      <c r="K69" s="25">
        <v>6</v>
      </c>
      <c r="L69" s="25"/>
      <c r="M69" s="25"/>
      <c r="N69" s="25"/>
      <c r="O69" s="25"/>
      <c r="P69" s="25" t="s">
        <v>46</v>
      </c>
      <c r="Q69" s="25" t="s">
        <v>47</v>
      </c>
      <c r="R69" s="25" t="s">
        <v>48</v>
      </c>
      <c r="S69" s="25" t="s">
        <v>48</v>
      </c>
      <c r="T69" s="25" t="s">
        <v>48</v>
      </c>
      <c r="U69" s="25" t="s">
        <v>48</v>
      </c>
      <c r="V69" s="25" t="s">
        <v>48</v>
      </c>
      <c r="W69" s="25">
        <v>1</v>
      </c>
      <c r="X69" s="25">
        <v>3</v>
      </c>
      <c r="Y69" s="25">
        <v>3</v>
      </c>
      <c r="Z69" s="25">
        <v>9</v>
      </c>
      <c r="AA69" s="25" t="s">
        <v>111</v>
      </c>
      <c r="AB69" s="25" t="s">
        <v>234</v>
      </c>
      <c r="AC69" s="25"/>
      <c r="AD69" s="4"/>
      <c r="AE69" s="4"/>
    </row>
    <row r="70" s="6" customFormat="1" ht="56.25" spans="1:31">
      <c r="A70" s="25">
        <v>61</v>
      </c>
      <c r="B70" s="25" t="s">
        <v>243</v>
      </c>
      <c r="C70" s="25" t="s">
        <v>233</v>
      </c>
      <c r="D70" s="25" t="s">
        <v>89</v>
      </c>
      <c r="E70" s="25" t="s">
        <v>89</v>
      </c>
      <c r="F70" s="25" t="s">
        <v>84</v>
      </c>
      <c r="G70" s="25" t="s">
        <v>90</v>
      </c>
      <c r="H70" s="25" t="s">
        <v>45</v>
      </c>
      <c r="I70" s="25">
        <f t="shared" si="2"/>
        <v>6</v>
      </c>
      <c r="J70" s="25">
        <f t="shared" si="0"/>
        <v>6</v>
      </c>
      <c r="K70" s="25">
        <v>6</v>
      </c>
      <c r="L70" s="25"/>
      <c r="M70" s="25"/>
      <c r="N70" s="25"/>
      <c r="O70" s="25"/>
      <c r="P70" s="25" t="s">
        <v>46</v>
      </c>
      <c r="Q70" s="25" t="s">
        <v>47</v>
      </c>
      <c r="R70" s="25" t="s">
        <v>48</v>
      </c>
      <c r="S70" s="25" t="s">
        <v>48</v>
      </c>
      <c r="T70" s="25" t="s">
        <v>48</v>
      </c>
      <c r="U70" s="25" t="s">
        <v>48</v>
      </c>
      <c r="V70" s="25" t="s">
        <v>48</v>
      </c>
      <c r="W70" s="25">
        <v>1</v>
      </c>
      <c r="X70" s="25">
        <v>3</v>
      </c>
      <c r="Y70" s="25">
        <v>3</v>
      </c>
      <c r="Z70" s="25">
        <v>9</v>
      </c>
      <c r="AA70" s="25" t="s">
        <v>111</v>
      </c>
      <c r="AB70" s="25" t="s">
        <v>234</v>
      </c>
      <c r="AC70" s="25"/>
      <c r="AD70" s="4"/>
      <c r="AE70" s="4"/>
    </row>
    <row r="71" s="6" customFormat="1" ht="56.25" spans="1:31">
      <c r="A71" s="27">
        <v>62</v>
      </c>
      <c r="B71" s="25" t="s">
        <v>244</v>
      </c>
      <c r="C71" s="25" t="s">
        <v>236</v>
      </c>
      <c r="D71" s="25" t="s">
        <v>95</v>
      </c>
      <c r="E71" s="25" t="s">
        <v>95</v>
      </c>
      <c r="F71" s="25" t="s">
        <v>84</v>
      </c>
      <c r="G71" s="25" t="s">
        <v>159</v>
      </c>
      <c r="H71" s="25" t="s">
        <v>45</v>
      </c>
      <c r="I71" s="25">
        <f t="shared" si="2"/>
        <v>12</v>
      </c>
      <c r="J71" s="25">
        <f t="shared" ref="J71:J89" si="6">K71+L71+M71+N71</f>
        <v>12</v>
      </c>
      <c r="K71" s="25">
        <v>12</v>
      </c>
      <c r="L71" s="25"/>
      <c r="M71" s="25"/>
      <c r="N71" s="25"/>
      <c r="O71" s="25"/>
      <c r="P71" s="25" t="s">
        <v>46</v>
      </c>
      <c r="Q71" s="25" t="s">
        <v>47</v>
      </c>
      <c r="R71" s="25" t="s">
        <v>48</v>
      </c>
      <c r="S71" s="25" t="s">
        <v>48</v>
      </c>
      <c r="T71" s="25" t="s">
        <v>48</v>
      </c>
      <c r="U71" s="25" t="s">
        <v>48</v>
      </c>
      <c r="V71" s="25" t="s">
        <v>48</v>
      </c>
      <c r="W71" s="25">
        <v>2</v>
      </c>
      <c r="X71" s="25">
        <v>6</v>
      </c>
      <c r="Y71" s="25">
        <v>6</v>
      </c>
      <c r="Z71" s="25">
        <v>18</v>
      </c>
      <c r="AA71" s="25" t="s">
        <v>111</v>
      </c>
      <c r="AB71" s="25" t="s">
        <v>237</v>
      </c>
      <c r="AC71" s="25"/>
      <c r="AD71" s="4"/>
      <c r="AE71" s="4"/>
    </row>
    <row r="72" s="6" customFormat="1" ht="56.25" spans="1:31">
      <c r="A72" s="25">
        <v>63</v>
      </c>
      <c r="B72" s="25" t="s">
        <v>245</v>
      </c>
      <c r="C72" s="25" t="s">
        <v>236</v>
      </c>
      <c r="D72" s="25" t="s">
        <v>100</v>
      </c>
      <c r="E72" s="25" t="s">
        <v>100</v>
      </c>
      <c r="F72" s="25" t="s">
        <v>84</v>
      </c>
      <c r="G72" s="25" t="s">
        <v>102</v>
      </c>
      <c r="H72" s="25" t="s">
        <v>45</v>
      </c>
      <c r="I72" s="25">
        <f t="shared" ref="I72:I89" si="7">J72+O72</f>
        <v>12</v>
      </c>
      <c r="J72" s="25">
        <f t="shared" si="6"/>
        <v>12</v>
      </c>
      <c r="K72" s="25">
        <v>12</v>
      </c>
      <c r="L72" s="25"/>
      <c r="M72" s="25"/>
      <c r="N72" s="25"/>
      <c r="O72" s="25"/>
      <c r="P72" s="25" t="s">
        <v>46</v>
      </c>
      <c r="Q72" s="25" t="s">
        <v>47</v>
      </c>
      <c r="R72" s="25" t="s">
        <v>48</v>
      </c>
      <c r="S72" s="25" t="s">
        <v>48</v>
      </c>
      <c r="T72" s="25" t="s">
        <v>48</v>
      </c>
      <c r="U72" s="25" t="s">
        <v>48</v>
      </c>
      <c r="V72" s="25" t="s">
        <v>48</v>
      </c>
      <c r="W72" s="25">
        <v>2</v>
      </c>
      <c r="X72" s="25">
        <v>6</v>
      </c>
      <c r="Y72" s="25">
        <v>6</v>
      </c>
      <c r="Z72" s="25">
        <v>18</v>
      </c>
      <c r="AA72" s="25" t="s">
        <v>111</v>
      </c>
      <c r="AB72" s="25" t="s">
        <v>246</v>
      </c>
      <c r="AC72" s="25"/>
      <c r="AD72" s="4"/>
      <c r="AE72" s="4"/>
    </row>
    <row r="73" s="6" customFormat="1" ht="56.25" spans="1:31">
      <c r="A73" s="25">
        <v>64</v>
      </c>
      <c r="B73" s="25" t="s">
        <v>247</v>
      </c>
      <c r="C73" s="25" t="s">
        <v>233</v>
      </c>
      <c r="D73" s="25" t="s">
        <v>106</v>
      </c>
      <c r="E73" s="25" t="s">
        <v>106</v>
      </c>
      <c r="F73" s="25" t="s">
        <v>84</v>
      </c>
      <c r="G73" s="25" t="s">
        <v>189</v>
      </c>
      <c r="H73" s="25" t="s">
        <v>45</v>
      </c>
      <c r="I73" s="25">
        <f t="shared" si="7"/>
        <v>6</v>
      </c>
      <c r="J73" s="25">
        <f t="shared" si="6"/>
        <v>6</v>
      </c>
      <c r="K73" s="25">
        <v>6</v>
      </c>
      <c r="L73" s="25"/>
      <c r="M73" s="25"/>
      <c r="N73" s="25"/>
      <c r="O73" s="25"/>
      <c r="P73" s="25" t="s">
        <v>46</v>
      </c>
      <c r="Q73" s="25" t="s">
        <v>47</v>
      </c>
      <c r="R73" s="25" t="s">
        <v>48</v>
      </c>
      <c r="S73" s="25" t="s">
        <v>48</v>
      </c>
      <c r="T73" s="25" t="s">
        <v>48</v>
      </c>
      <c r="U73" s="25" t="s">
        <v>48</v>
      </c>
      <c r="V73" s="25" t="s">
        <v>48</v>
      </c>
      <c r="W73" s="25">
        <v>1</v>
      </c>
      <c r="X73" s="25">
        <v>3</v>
      </c>
      <c r="Y73" s="25">
        <v>3</v>
      </c>
      <c r="Z73" s="25">
        <v>9</v>
      </c>
      <c r="AA73" s="25" t="s">
        <v>111</v>
      </c>
      <c r="AB73" s="25" t="s">
        <v>234</v>
      </c>
      <c r="AC73" s="25"/>
      <c r="AD73" s="4"/>
      <c r="AE73" s="4"/>
    </row>
    <row r="74" s="6" customFormat="1" ht="137" customHeight="1" spans="1:31">
      <c r="A74" s="27">
        <v>65</v>
      </c>
      <c r="B74" s="25" t="s">
        <v>248</v>
      </c>
      <c r="C74" s="25" t="s">
        <v>249</v>
      </c>
      <c r="D74" s="25" t="s">
        <v>45</v>
      </c>
      <c r="E74" s="25" t="s">
        <v>250</v>
      </c>
      <c r="F74" s="25" t="s">
        <v>84</v>
      </c>
      <c r="G74" s="25" t="s">
        <v>251</v>
      </c>
      <c r="H74" s="25" t="s">
        <v>45</v>
      </c>
      <c r="I74" s="25">
        <f t="shared" si="7"/>
        <v>700</v>
      </c>
      <c r="J74" s="25">
        <f t="shared" si="6"/>
        <v>700</v>
      </c>
      <c r="K74" s="25">
        <v>700</v>
      </c>
      <c r="L74" s="25"/>
      <c r="M74" s="25"/>
      <c r="N74" s="25"/>
      <c r="O74" s="25"/>
      <c r="P74" s="25" t="s">
        <v>46</v>
      </c>
      <c r="Q74" s="25" t="s">
        <v>47</v>
      </c>
      <c r="R74" s="25" t="s">
        <v>48</v>
      </c>
      <c r="S74" s="25" t="s">
        <v>48</v>
      </c>
      <c r="T74" s="25" t="s">
        <v>48</v>
      </c>
      <c r="U74" s="25" t="s">
        <v>48</v>
      </c>
      <c r="V74" s="25" t="s">
        <v>48</v>
      </c>
      <c r="W74" s="25">
        <v>250</v>
      </c>
      <c r="X74" s="25">
        <v>780</v>
      </c>
      <c r="Y74" s="25">
        <v>710</v>
      </c>
      <c r="Z74" s="25">
        <v>2272</v>
      </c>
      <c r="AA74" s="25" t="s">
        <v>111</v>
      </c>
      <c r="AB74" s="25" t="s">
        <v>252</v>
      </c>
      <c r="AC74" s="25"/>
      <c r="AD74" s="4"/>
      <c r="AE74" s="4"/>
    </row>
    <row r="75" s="6" customFormat="1" ht="168.75" spans="1:31">
      <c r="A75" s="25">
        <v>66</v>
      </c>
      <c r="B75" s="25" t="s">
        <v>253</v>
      </c>
      <c r="C75" s="25" t="s">
        <v>254</v>
      </c>
      <c r="D75" s="25" t="s">
        <v>45</v>
      </c>
      <c r="E75" s="25" t="s">
        <v>250</v>
      </c>
      <c r="F75" s="25" t="s">
        <v>84</v>
      </c>
      <c r="G75" s="25" t="s">
        <v>251</v>
      </c>
      <c r="H75" s="25" t="s">
        <v>45</v>
      </c>
      <c r="I75" s="25">
        <f t="shared" si="7"/>
        <v>700</v>
      </c>
      <c r="J75" s="25">
        <f t="shared" si="6"/>
        <v>700</v>
      </c>
      <c r="K75" s="25">
        <v>700</v>
      </c>
      <c r="L75" s="25"/>
      <c r="M75" s="25"/>
      <c r="N75" s="25"/>
      <c r="O75" s="25"/>
      <c r="P75" s="25" t="s">
        <v>46</v>
      </c>
      <c r="Q75" s="25" t="s">
        <v>47</v>
      </c>
      <c r="R75" s="25" t="s">
        <v>48</v>
      </c>
      <c r="S75" s="25" t="s">
        <v>48</v>
      </c>
      <c r="T75" s="25" t="s">
        <v>48</v>
      </c>
      <c r="U75" s="25" t="s">
        <v>48</v>
      </c>
      <c r="V75" s="25" t="s">
        <v>48</v>
      </c>
      <c r="W75" s="25">
        <v>138</v>
      </c>
      <c r="X75" s="25">
        <v>514</v>
      </c>
      <c r="Y75" s="25">
        <v>380</v>
      </c>
      <c r="Z75" s="25">
        <v>1333</v>
      </c>
      <c r="AA75" s="25" t="s">
        <v>255</v>
      </c>
      <c r="AB75" s="25" t="s">
        <v>256</v>
      </c>
      <c r="AC75" s="25"/>
      <c r="AD75" s="4"/>
      <c r="AE75" s="4"/>
    </row>
    <row r="76" s="6" customFormat="1" ht="168.75" spans="1:31">
      <c r="A76" s="25">
        <v>67</v>
      </c>
      <c r="B76" s="25" t="s">
        <v>257</v>
      </c>
      <c r="C76" s="25" t="s">
        <v>258</v>
      </c>
      <c r="D76" s="25" t="s">
        <v>45</v>
      </c>
      <c r="E76" s="25" t="s">
        <v>250</v>
      </c>
      <c r="F76" s="25" t="s">
        <v>84</v>
      </c>
      <c r="G76" s="25" t="s">
        <v>251</v>
      </c>
      <c r="H76" s="25" t="s">
        <v>45</v>
      </c>
      <c r="I76" s="25">
        <f t="shared" si="7"/>
        <v>200</v>
      </c>
      <c r="J76" s="25">
        <f t="shared" si="6"/>
        <v>200</v>
      </c>
      <c r="K76" s="25">
        <v>200</v>
      </c>
      <c r="L76" s="25"/>
      <c r="M76" s="25"/>
      <c r="N76" s="25"/>
      <c r="O76" s="25"/>
      <c r="P76" s="25" t="s">
        <v>46</v>
      </c>
      <c r="Q76" s="25" t="s">
        <v>47</v>
      </c>
      <c r="R76" s="25" t="s">
        <v>48</v>
      </c>
      <c r="S76" s="25" t="s">
        <v>48</v>
      </c>
      <c r="T76" s="25" t="s">
        <v>48</v>
      </c>
      <c r="U76" s="25" t="s">
        <v>48</v>
      </c>
      <c r="V76" s="25" t="s">
        <v>48</v>
      </c>
      <c r="W76" s="25">
        <v>38</v>
      </c>
      <c r="X76" s="25">
        <v>168</v>
      </c>
      <c r="Y76" s="25">
        <v>103</v>
      </c>
      <c r="Z76" s="25">
        <v>390</v>
      </c>
      <c r="AA76" s="25" t="s">
        <v>255</v>
      </c>
      <c r="AB76" s="25" t="s">
        <v>259</v>
      </c>
      <c r="AC76" s="25"/>
      <c r="AD76" s="4"/>
      <c r="AE76" s="4"/>
    </row>
    <row r="77" s="6" customFormat="1" ht="56.25" spans="1:31">
      <c r="A77" s="27">
        <v>68</v>
      </c>
      <c r="B77" s="25" t="s">
        <v>260</v>
      </c>
      <c r="C77" s="25" t="s">
        <v>261</v>
      </c>
      <c r="D77" s="25" t="s">
        <v>262</v>
      </c>
      <c r="E77" s="25" t="s">
        <v>250</v>
      </c>
      <c r="F77" s="25" t="s">
        <v>84</v>
      </c>
      <c r="G77" s="25" t="s">
        <v>251</v>
      </c>
      <c r="H77" s="25" t="s">
        <v>262</v>
      </c>
      <c r="I77" s="25">
        <f t="shared" si="7"/>
        <v>410</v>
      </c>
      <c r="J77" s="25">
        <f t="shared" si="6"/>
        <v>410</v>
      </c>
      <c r="K77" s="25">
        <v>410</v>
      </c>
      <c r="L77" s="25"/>
      <c r="M77" s="25"/>
      <c r="N77" s="25"/>
      <c r="O77" s="25"/>
      <c r="P77" s="25" t="s">
        <v>46</v>
      </c>
      <c r="Q77" s="25" t="s">
        <v>47</v>
      </c>
      <c r="R77" s="25" t="s">
        <v>48</v>
      </c>
      <c r="S77" s="25" t="s">
        <v>48</v>
      </c>
      <c r="T77" s="25" t="s">
        <v>48</v>
      </c>
      <c r="U77" s="25" t="s">
        <v>48</v>
      </c>
      <c r="V77" s="25" t="s">
        <v>48</v>
      </c>
      <c r="W77" s="25">
        <v>62</v>
      </c>
      <c r="X77" s="25">
        <v>94</v>
      </c>
      <c r="Y77" s="25">
        <v>205</v>
      </c>
      <c r="Z77" s="25">
        <v>309</v>
      </c>
      <c r="AA77" s="25" t="s">
        <v>263</v>
      </c>
      <c r="AB77" s="25" t="s">
        <v>264</v>
      </c>
      <c r="AC77" s="25"/>
      <c r="AD77" s="4"/>
      <c r="AE77" s="4"/>
    </row>
    <row r="78" s="6" customFormat="1" ht="45" spans="1:31">
      <c r="A78" s="25">
        <v>69</v>
      </c>
      <c r="B78" s="25" t="s">
        <v>265</v>
      </c>
      <c r="C78" s="25" t="s">
        <v>266</v>
      </c>
      <c r="D78" s="25" t="s">
        <v>262</v>
      </c>
      <c r="E78" s="25" t="s">
        <v>267</v>
      </c>
      <c r="F78" s="25" t="s">
        <v>84</v>
      </c>
      <c r="G78" s="25" t="s">
        <v>251</v>
      </c>
      <c r="H78" s="25" t="s">
        <v>262</v>
      </c>
      <c r="I78" s="25">
        <f t="shared" si="7"/>
        <v>140</v>
      </c>
      <c r="J78" s="25">
        <f t="shared" si="6"/>
        <v>140</v>
      </c>
      <c r="K78" s="25"/>
      <c r="L78" s="25">
        <v>140</v>
      </c>
      <c r="M78" s="25"/>
      <c r="N78" s="25"/>
      <c r="O78" s="25"/>
      <c r="P78" s="25" t="s">
        <v>46</v>
      </c>
      <c r="Q78" s="25" t="s">
        <v>47</v>
      </c>
      <c r="R78" s="25" t="s">
        <v>48</v>
      </c>
      <c r="S78" s="25" t="s">
        <v>48</v>
      </c>
      <c r="T78" s="25" t="s">
        <v>48</v>
      </c>
      <c r="U78" s="25" t="s">
        <v>48</v>
      </c>
      <c r="V78" s="25" t="s">
        <v>48</v>
      </c>
      <c r="W78" s="25">
        <v>23</v>
      </c>
      <c r="X78" s="25">
        <v>37</v>
      </c>
      <c r="Y78" s="25">
        <v>70</v>
      </c>
      <c r="Z78" s="25">
        <v>106</v>
      </c>
      <c r="AA78" s="25" t="s">
        <v>263</v>
      </c>
      <c r="AB78" s="25" t="s">
        <v>268</v>
      </c>
      <c r="AC78" s="25"/>
      <c r="AD78" s="4"/>
      <c r="AE78" s="4"/>
    </row>
    <row r="79" s="6" customFormat="1" ht="45" spans="1:31">
      <c r="A79" s="25">
        <v>70</v>
      </c>
      <c r="B79" s="25" t="s">
        <v>269</v>
      </c>
      <c r="C79" s="25" t="s">
        <v>270</v>
      </c>
      <c r="D79" s="25" t="s">
        <v>262</v>
      </c>
      <c r="E79" s="25" t="s">
        <v>271</v>
      </c>
      <c r="F79" s="25" t="s">
        <v>84</v>
      </c>
      <c r="G79" s="25" t="s">
        <v>251</v>
      </c>
      <c r="H79" s="25" t="s">
        <v>262</v>
      </c>
      <c r="I79" s="25">
        <f t="shared" si="7"/>
        <v>50</v>
      </c>
      <c r="J79" s="25">
        <f t="shared" si="6"/>
        <v>50</v>
      </c>
      <c r="K79" s="25"/>
      <c r="L79" s="25"/>
      <c r="M79" s="25"/>
      <c r="N79" s="25">
        <v>50</v>
      </c>
      <c r="O79" s="25"/>
      <c r="P79" s="25" t="s">
        <v>46</v>
      </c>
      <c r="Q79" s="25" t="s">
        <v>47</v>
      </c>
      <c r="R79" s="25" t="s">
        <v>48</v>
      </c>
      <c r="S79" s="25" t="s">
        <v>48</v>
      </c>
      <c r="T79" s="25" t="s">
        <v>48</v>
      </c>
      <c r="U79" s="25" t="s">
        <v>48</v>
      </c>
      <c r="V79" s="25" t="s">
        <v>48</v>
      </c>
      <c r="W79" s="25">
        <v>10</v>
      </c>
      <c r="X79" s="25">
        <v>16</v>
      </c>
      <c r="Y79" s="25">
        <v>25</v>
      </c>
      <c r="Z79" s="25">
        <v>39</v>
      </c>
      <c r="AA79" s="25" t="s">
        <v>263</v>
      </c>
      <c r="AB79" s="25" t="s">
        <v>272</v>
      </c>
      <c r="AC79" s="25"/>
      <c r="AD79" s="4"/>
      <c r="AE79" s="4"/>
    </row>
    <row r="80" s="6" customFormat="1" ht="56.25" spans="1:31">
      <c r="A80" s="27">
        <v>71</v>
      </c>
      <c r="B80" s="25" t="s">
        <v>273</v>
      </c>
      <c r="C80" s="25" t="s">
        <v>274</v>
      </c>
      <c r="D80" s="25" t="s">
        <v>262</v>
      </c>
      <c r="E80" s="25" t="s">
        <v>275</v>
      </c>
      <c r="F80" s="25" t="s">
        <v>276</v>
      </c>
      <c r="G80" s="25" t="s">
        <v>251</v>
      </c>
      <c r="H80" s="25" t="s">
        <v>262</v>
      </c>
      <c r="I80" s="25">
        <f t="shared" si="7"/>
        <v>150</v>
      </c>
      <c r="J80" s="25">
        <f t="shared" si="6"/>
        <v>150</v>
      </c>
      <c r="K80" s="25">
        <v>150</v>
      </c>
      <c r="L80" s="25"/>
      <c r="M80" s="25"/>
      <c r="N80" s="25"/>
      <c r="O80" s="25"/>
      <c r="P80" s="25" t="s">
        <v>46</v>
      </c>
      <c r="Q80" s="25" t="s">
        <v>47</v>
      </c>
      <c r="R80" s="25" t="s">
        <v>48</v>
      </c>
      <c r="S80" s="25" t="s">
        <v>48</v>
      </c>
      <c r="T80" s="25" t="s">
        <v>48</v>
      </c>
      <c r="U80" s="25" t="s">
        <v>48</v>
      </c>
      <c r="V80" s="25" t="s">
        <v>48</v>
      </c>
      <c r="W80" s="25">
        <v>45</v>
      </c>
      <c r="X80" s="25">
        <v>90</v>
      </c>
      <c r="Y80" s="25">
        <v>150</v>
      </c>
      <c r="Z80" s="25">
        <v>280</v>
      </c>
      <c r="AA80" s="25" t="s">
        <v>277</v>
      </c>
      <c r="AB80" s="25" t="s">
        <v>278</v>
      </c>
      <c r="AC80" s="25"/>
      <c r="AD80" s="4"/>
      <c r="AE80" s="4"/>
    </row>
    <row r="81" s="6" customFormat="1" ht="56.25" spans="1:31">
      <c r="A81" s="25">
        <v>72</v>
      </c>
      <c r="B81" s="25" t="s">
        <v>279</v>
      </c>
      <c r="C81" s="25" t="s">
        <v>280</v>
      </c>
      <c r="D81" s="25" t="s">
        <v>262</v>
      </c>
      <c r="E81" s="25" t="s">
        <v>267</v>
      </c>
      <c r="F81" s="25" t="s">
        <v>276</v>
      </c>
      <c r="G81" s="25" t="s">
        <v>251</v>
      </c>
      <c r="H81" s="25" t="s">
        <v>262</v>
      </c>
      <c r="I81" s="25">
        <f t="shared" si="7"/>
        <v>50</v>
      </c>
      <c r="J81" s="25">
        <f t="shared" si="6"/>
        <v>50</v>
      </c>
      <c r="K81" s="25">
        <v>50</v>
      </c>
      <c r="L81" s="25"/>
      <c r="M81" s="25"/>
      <c r="N81" s="25"/>
      <c r="O81" s="25"/>
      <c r="P81" s="25" t="s">
        <v>46</v>
      </c>
      <c r="Q81" s="25" t="s">
        <v>47</v>
      </c>
      <c r="R81" s="25" t="s">
        <v>48</v>
      </c>
      <c r="S81" s="25" t="s">
        <v>48</v>
      </c>
      <c r="T81" s="25" t="s">
        <v>48</v>
      </c>
      <c r="U81" s="25" t="s">
        <v>48</v>
      </c>
      <c r="V81" s="25" t="s">
        <v>48</v>
      </c>
      <c r="W81" s="25">
        <v>15</v>
      </c>
      <c r="X81" s="25">
        <v>45</v>
      </c>
      <c r="Y81" s="25">
        <v>50</v>
      </c>
      <c r="Z81" s="25">
        <v>98</v>
      </c>
      <c r="AA81" s="25" t="s">
        <v>277</v>
      </c>
      <c r="AB81" s="25" t="s">
        <v>281</v>
      </c>
      <c r="AC81" s="25"/>
      <c r="AD81" s="4"/>
      <c r="AE81" s="4"/>
    </row>
    <row r="82" s="6" customFormat="1" ht="56.25" spans="1:31">
      <c r="A82" s="25">
        <v>73</v>
      </c>
      <c r="B82" s="25" t="s">
        <v>282</v>
      </c>
      <c r="C82" s="25" t="s">
        <v>283</v>
      </c>
      <c r="D82" s="25" t="s">
        <v>262</v>
      </c>
      <c r="E82" s="25" t="s">
        <v>250</v>
      </c>
      <c r="F82" s="25" t="s">
        <v>84</v>
      </c>
      <c r="G82" s="25" t="s">
        <v>251</v>
      </c>
      <c r="H82" s="25" t="s">
        <v>262</v>
      </c>
      <c r="I82" s="25">
        <f t="shared" si="7"/>
        <v>300</v>
      </c>
      <c r="J82" s="25">
        <f t="shared" si="6"/>
        <v>300</v>
      </c>
      <c r="K82" s="25">
        <v>300</v>
      </c>
      <c r="L82" s="25"/>
      <c r="M82" s="25"/>
      <c r="N82" s="25"/>
      <c r="O82" s="25"/>
      <c r="P82" s="25" t="s">
        <v>46</v>
      </c>
      <c r="Q82" s="25" t="s">
        <v>47</v>
      </c>
      <c r="R82" s="25" t="s">
        <v>48</v>
      </c>
      <c r="S82" s="25" t="s">
        <v>48</v>
      </c>
      <c r="T82" s="25" t="s">
        <v>48</v>
      </c>
      <c r="U82" s="25" t="s">
        <v>48</v>
      </c>
      <c r="V82" s="25" t="s">
        <v>48</v>
      </c>
      <c r="W82" s="25">
        <v>150</v>
      </c>
      <c r="X82" s="25">
        <v>300</v>
      </c>
      <c r="Y82" s="25">
        <v>300</v>
      </c>
      <c r="Z82" s="25">
        <v>600</v>
      </c>
      <c r="AA82" s="25" t="s">
        <v>284</v>
      </c>
      <c r="AB82" s="25" t="s">
        <v>285</v>
      </c>
      <c r="AC82" s="25"/>
      <c r="AD82" s="4"/>
      <c r="AE82" s="4"/>
    </row>
    <row r="83" s="6" customFormat="1" ht="45" spans="1:31">
      <c r="A83" s="27">
        <v>74</v>
      </c>
      <c r="B83" s="25" t="s">
        <v>286</v>
      </c>
      <c r="C83" s="25" t="s">
        <v>287</v>
      </c>
      <c r="D83" s="25" t="s">
        <v>262</v>
      </c>
      <c r="E83" s="25" t="s">
        <v>288</v>
      </c>
      <c r="F83" s="25" t="s">
        <v>289</v>
      </c>
      <c r="G83" s="25" t="s">
        <v>251</v>
      </c>
      <c r="H83" s="25" t="s">
        <v>262</v>
      </c>
      <c r="I83" s="25">
        <f t="shared" si="7"/>
        <v>50</v>
      </c>
      <c r="J83" s="25">
        <f t="shared" si="6"/>
        <v>50</v>
      </c>
      <c r="K83" s="25"/>
      <c r="L83" s="25"/>
      <c r="M83" s="25">
        <v>50</v>
      </c>
      <c r="N83" s="25"/>
      <c r="O83" s="25"/>
      <c r="P83" s="25" t="s">
        <v>46</v>
      </c>
      <c r="Q83" s="25" t="s">
        <v>47</v>
      </c>
      <c r="R83" s="25" t="s">
        <v>48</v>
      </c>
      <c r="S83" s="25" t="s">
        <v>48</v>
      </c>
      <c r="T83" s="25" t="s">
        <v>48</v>
      </c>
      <c r="U83" s="25" t="s">
        <v>48</v>
      </c>
      <c r="V83" s="25" t="s">
        <v>48</v>
      </c>
      <c r="W83" s="25">
        <v>15</v>
      </c>
      <c r="X83" s="25">
        <v>30</v>
      </c>
      <c r="Y83" s="25">
        <v>50</v>
      </c>
      <c r="Z83" s="25">
        <v>100</v>
      </c>
      <c r="AA83" s="25" t="s">
        <v>284</v>
      </c>
      <c r="AB83" s="25" t="s">
        <v>290</v>
      </c>
      <c r="AC83" s="25"/>
      <c r="AD83" s="4"/>
      <c r="AE83" s="4"/>
    </row>
    <row r="84" s="6" customFormat="1" ht="56.25" spans="1:31">
      <c r="A84" s="25">
        <v>75</v>
      </c>
      <c r="B84" s="25" t="s">
        <v>291</v>
      </c>
      <c r="C84" s="25" t="s">
        <v>292</v>
      </c>
      <c r="D84" s="25" t="s">
        <v>262</v>
      </c>
      <c r="E84" s="25" t="s">
        <v>79</v>
      </c>
      <c r="F84" s="25" t="s">
        <v>293</v>
      </c>
      <c r="G84" s="25" t="s">
        <v>251</v>
      </c>
      <c r="H84" s="25" t="s">
        <v>262</v>
      </c>
      <c r="I84" s="25">
        <f t="shared" si="7"/>
        <v>50</v>
      </c>
      <c r="J84" s="25">
        <f t="shared" si="6"/>
        <v>50</v>
      </c>
      <c r="K84" s="25"/>
      <c r="L84" s="25">
        <v>50</v>
      </c>
      <c r="M84" s="25"/>
      <c r="N84" s="25"/>
      <c r="O84" s="25"/>
      <c r="P84" s="25" t="s">
        <v>46</v>
      </c>
      <c r="Q84" s="25" t="s">
        <v>47</v>
      </c>
      <c r="R84" s="31" t="s">
        <v>47</v>
      </c>
      <c r="S84" s="25" t="s">
        <v>48</v>
      </c>
      <c r="T84" s="25" t="s">
        <v>48</v>
      </c>
      <c r="U84" s="25" t="s">
        <v>48</v>
      </c>
      <c r="V84" s="25" t="s">
        <v>48</v>
      </c>
      <c r="W84" s="25">
        <v>15</v>
      </c>
      <c r="X84" s="25">
        <v>30</v>
      </c>
      <c r="Y84" s="25">
        <v>50</v>
      </c>
      <c r="Z84" s="25">
        <v>100</v>
      </c>
      <c r="AA84" s="25" t="s">
        <v>294</v>
      </c>
      <c r="AB84" s="25" t="s">
        <v>295</v>
      </c>
      <c r="AC84" s="25"/>
      <c r="AD84" s="4"/>
      <c r="AE84" s="4"/>
    </row>
    <row r="85" s="6" customFormat="1" ht="56.25" spans="1:31">
      <c r="A85" s="25">
        <v>76</v>
      </c>
      <c r="B85" s="25" t="s">
        <v>296</v>
      </c>
      <c r="C85" s="25" t="s">
        <v>297</v>
      </c>
      <c r="D85" s="25" t="s">
        <v>262</v>
      </c>
      <c r="E85" s="25" t="s">
        <v>267</v>
      </c>
      <c r="F85" s="25" t="s">
        <v>84</v>
      </c>
      <c r="G85" s="25" t="s">
        <v>251</v>
      </c>
      <c r="H85" s="25" t="s">
        <v>262</v>
      </c>
      <c r="I85" s="25">
        <f t="shared" si="7"/>
        <v>20</v>
      </c>
      <c r="J85" s="25">
        <f t="shared" si="6"/>
        <v>20</v>
      </c>
      <c r="K85" s="25"/>
      <c r="L85" s="25">
        <v>20</v>
      </c>
      <c r="M85" s="25"/>
      <c r="N85" s="25"/>
      <c r="O85" s="25"/>
      <c r="P85" s="25" t="s">
        <v>46</v>
      </c>
      <c r="Q85" s="25" t="s">
        <v>47</v>
      </c>
      <c r="R85" s="25" t="s">
        <v>48</v>
      </c>
      <c r="S85" s="25" t="s">
        <v>48</v>
      </c>
      <c r="T85" s="25" t="s">
        <v>48</v>
      </c>
      <c r="U85" s="25" t="s">
        <v>48</v>
      </c>
      <c r="V85" s="25" t="s">
        <v>48</v>
      </c>
      <c r="W85" s="25">
        <v>6</v>
      </c>
      <c r="X85" s="25">
        <v>12</v>
      </c>
      <c r="Y85" s="25">
        <v>20</v>
      </c>
      <c r="Z85" s="25">
        <v>40</v>
      </c>
      <c r="AA85" s="25" t="s">
        <v>277</v>
      </c>
      <c r="AB85" s="25" t="s">
        <v>298</v>
      </c>
      <c r="AC85" s="25"/>
      <c r="AD85" s="4"/>
      <c r="AE85" s="4"/>
    </row>
    <row r="86" s="6" customFormat="1" ht="56.25" spans="1:31">
      <c r="A86" s="27">
        <v>77</v>
      </c>
      <c r="B86" s="25" t="s">
        <v>299</v>
      </c>
      <c r="C86" s="25" t="s">
        <v>300</v>
      </c>
      <c r="D86" s="25" t="s">
        <v>262</v>
      </c>
      <c r="E86" s="25" t="s">
        <v>301</v>
      </c>
      <c r="F86" s="25" t="s">
        <v>302</v>
      </c>
      <c r="G86" s="25" t="s">
        <v>251</v>
      </c>
      <c r="H86" s="25" t="s">
        <v>262</v>
      </c>
      <c r="I86" s="25">
        <f t="shared" si="7"/>
        <v>8</v>
      </c>
      <c r="J86" s="25">
        <f t="shared" si="6"/>
        <v>8</v>
      </c>
      <c r="K86" s="25"/>
      <c r="L86" s="25"/>
      <c r="M86" s="25">
        <v>8</v>
      </c>
      <c r="N86" s="25"/>
      <c r="O86" s="25"/>
      <c r="P86" s="25" t="s">
        <v>46</v>
      </c>
      <c r="Q86" s="25" t="s">
        <v>47</v>
      </c>
      <c r="R86" s="25" t="s">
        <v>48</v>
      </c>
      <c r="S86" s="25" t="s">
        <v>48</v>
      </c>
      <c r="T86" s="25" t="s">
        <v>48</v>
      </c>
      <c r="U86" s="25" t="s">
        <v>48</v>
      </c>
      <c r="V86" s="25" t="s">
        <v>48</v>
      </c>
      <c r="W86" s="25">
        <v>3</v>
      </c>
      <c r="X86" s="25">
        <v>6</v>
      </c>
      <c r="Y86" s="25">
        <v>8</v>
      </c>
      <c r="Z86" s="25">
        <v>16</v>
      </c>
      <c r="AA86" s="25" t="s">
        <v>277</v>
      </c>
      <c r="AB86" s="25" t="s">
        <v>303</v>
      </c>
      <c r="AC86" s="25"/>
      <c r="AD86" s="4"/>
      <c r="AE86" s="4"/>
    </row>
    <row r="87" s="6" customFormat="1" ht="45" spans="1:31">
      <c r="A87" s="25">
        <v>78</v>
      </c>
      <c r="B87" s="25" t="s">
        <v>304</v>
      </c>
      <c r="C87" s="27" t="s">
        <v>305</v>
      </c>
      <c r="D87" s="25" t="s">
        <v>262</v>
      </c>
      <c r="E87" s="25" t="s">
        <v>301</v>
      </c>
      <c r="F87" s="25" t="s">
        <v>302</v>
      </c>
      <c r="G87" s="25" t="s">
        <v>251</v>
      </c>
      <c r="H87" s="25" t="s">
        <v>262</v>
      </c>
      <c r="I87" s="25">
        <f t="shared" si="7"/>
        <v>80</v>
      </c>
      <c r="J87" s="25">
        <f t="shared" si="6"/>
        <v>80</v>
      </c>
      <c r="K87" s="25"/>
      <c r="L87" s="25">
        <v>80</v>
      </c>
      <c r="M87" s="25"/>
      <c r="N87" s="25"/>
      <c r="O87" s="25"/>
      <c r="P87" s="25" t="s">
        <v>46</v>
      </c>
      <c r="Q87" s="25" t="s">
        <v>47</v>
      </c>
      <c r="R87" s="25" t="s">
        <v>48</v>
      </c>
      <c r="S87" s="25" t="s">
        <v>48</v>
      </c>
      <c r="T87" s="25" t="s">
        <v>48</v>
      </c>
      <c r="U87" s="25" t="s">
        <v>48</v>
      </c>
      <c r="V87" s="25" t="s">
        <v>48</v>
      </c>
      <c r="W87" s="25">
        <v>30</v>
      </c>
      <c r="X87" s="25">
        <v>60</v>
      </c>
      <c r="Y87" s="25">
        <v>80</v>
      </c>
      <c r="Z87" s="25">
        <v>160</v>
      </c>
      <c r="AA87" s="25" t="s">
        <v>284</v>
      </c>
      <c r="AB87" s="25" t="s">
        <v>306</v>
      </c>
      <c r="AC87" s="25"/>
      <c r="AD87" s="4"/>
      <c r="AE87" s="4"/>
    </row>
    <row r="88" s="6" customFormat="1" ht="45" spans="1:31">
      <c r="A88" s="25">
        <v>79</v>
      </c>
      <c r="B88" s="25" t="s">
        <v>307</v>
      </c>
      <c r="C88" s="27" t="s">
        <v>308</v>
      </c>
      <c r="D88" s="25" t="s">
        <v>262</v>
      </c>
      <c r="E88" s="25" t="s">
        <v>301</v>
      </c>
      <c r="F88" s="25" t="s">
        <v>302</v>
      </c>
      <c r="G88" s="25" t="s">
        <v>251</v>
      </c>
      <c r="H88" s="25" t="s">
        <v>262</v>
      </c>
      <c r="I88" s="25">
        <f t="shared" si="7"/>
        <v>60</v>
      </c>
      <c r="J88" s="25">
        <f t="shared" si="6"/>
        <v>60</v>
      </c>
      <c r="K88" s="25"/>
      <c r="L88" s="25">
        <v>60</v>
      </c>
      <c r="M88" s="25"/>
      <c r="N88" s="25"/>
      <c r="O88" s="25"/>
      <c r="P88" s="25" t="s">
        <v>46</v>
      </c>
      <c r="Q88" s="25" t="s">
        <v>47</v>
      </c>
      <c r="R88" s="25" t="s">
        <v>48</v>
      </c>
      <c r="S88" s="25" t="s">
        <v>48</v>
      </c>
      <c r="T88" s="25" t="s">
        <v>48</v>
      </c>
      <c r="U88" s="25" t="s">
        <v>48</v>
      </c>
      <c r="V88" s="25" t="s">
        <v>48</v>
      </c>
      <c r="W88" s="25">
        <v>20</v>
      </c>
      <c r="X88" s="25">
        <v>40</v>
      </c>
      <c r="Y88" s="25">
        <v>60</v>
      </c>
      <c r="Z88" s="25">
        <v>120</v>
      </c>
      <c r="AA88" s="25" t="s">
        <v>284</v>
      </c>
      <c r="AB88" s="25" t="s">
        <v>309</v>
      </c>
      <c r="AC88" s="25"/>
      <c r="AD88" s="4"/>
      <c r="AE88" s="4"/>
    </row>
    <row r="89" s="6" customFormat="1" ht="90" spans="1:31">
      <c r="A89" s="27">
        <v>80</v>
      </c>
      <c r="B89" s="25" t="s">
        <v>310</v>
      </c>
      <c r="C89" s="25" t="s">
        <v>311</v>
      </c>
      <c r="D89" s="25" t="s">
        <v>45</v>
      </c>
      <c r="E89" s="25" t="s">
        <v>271</v>
      </c>
      <c r="F89" s="25" t="s">
        <v>84</v>
      </c>
      <c r="G89" s="25" t="s">
        <v>251</v>
      </c>
      <c r="H89" s="25" t="s">
        <v>45</v>
      </c>
      <c r="I89" s="25">
        <f t="shared" si="7"/>
        <v>270</v>
      </c>
      <c r="J89" s="25">
        <f t="shared" si="6"/>
        <v>270</v>
      </c>
      <c r="K89" s="25"/>
      <c r="L89" s="25">
        <v>270</v>
      </c>
      <c r="M89" s="25"/>
      <c r="N89" s="25"/>
      <c r="O89" s="25"/>
      <c r="P89" s="25" t="s">
        <v>46</v>
      </c>
      <c r="Q89" s="25" t="s">
        <v>47</v>
      </c>
      <c r="R89" s="25" t="s">
        <v>48</v>
      </c>
      <c r="S89" s="25" t="s">
        <v>48</v>
      </c>
      <c r="T89" s="25" t="s">
        <v>48</v>
      </c>
      <c r="U89" s="25" t="s">
        <v>48</v>
      </c>
      <c r="V89" s="25" t="s">
        <v>48</v>
      </c>
      <c r="W89" s="25">
        <v>100</v>
      </c>
      <c r="X89" s="25">
        <v>320</v>
      </c>
      <c r="Y89" s="25">
        <v>270</v>
      </c>
      <c r="Z89" s="25">
        <v>860</v>
      </c>
      <c r="AA89" s="25" t="s">
        <v>111</v>
      </c>
      <c r="AB89" s="25" t="s">
        <v>312</v>
      </c>
      <c r="AC89" s="25"/>
      <c r="AD89" s="4"/>
      <c r="AE89" s="4"/>
    </row>
    <row r="90" s="5" customFormat="1" ht="12" spans="1:31">
      <c r="A90" s="24" t="s">
        <v>313</v>
      </c>
      <c r="B90" s="26" t="s">
        <v>314</v>
      </c>
      <c r="C90" s="25"/>
      <c r="D90" s="25"/>
      <c r="E90" s="25"/>
      <c r="F90" s="25"/>
      <c r="G90" s="25"/>
      <c r="H90" s="25"/>
      <c r="I90" s="24">
        <f t="shared" ref="I90:I132" si="8">J90+O90</f>
        <v>120</v>
      </c>
      <c r="J90" s="24">
        <f t="shared" ref="J90:J132" si="9">K90+L90+M90+N90</f>
        <v>120</v>
      </c>
      <c r="K90" s="24">
        <f t="shared" ref="K90:N90" si="10">K91</f>
        <v>120</v>
      </c>
      <c r="L90" s="24">
        <f t="shared" si="10"/>
        <v>0</v>
      </c>
      <c r="M90" s="24">
        <f t="shared" si="10"/>
        <v>0</v>
      </c>
      <c r="N90" s="24">
        <f t="shared" si="10"/>
        <v>0</v>
      </c>
      <c r="O90" s="24"/>
      <c r="P90" s="24"/>
      <c r="Q90" s="24"/>
      <c r="R90" s="24"/>
      <c r="S90" s="24"/>
      <c r="T90" s="24"/>
      <c r="U90" s="24"/>
      <c r="V90" s="24"/>
      <c r="W90" s="24">
        <f t="shared" ref="W90:Z90" si="11">W91</f>
        <v>52</v>
      </c>
      <c r="X90" s="24">
        <f t="shared" si="11"/>
        <v>200</v>
      </c>
      <c r="Y90" s="24">
        <f t="shared" si="11"/>
        <v>110</v>
      </c>
      <c r="Z90" s="24">
        <f t="shared" si="11"/>
        <v>415</v>
      </c>
      <c r="AA90" s="25"/>
      <c r="AB90" s="25"/>
      <c r="AC90" s="25"/>
      <c r="AD90" s="4"/>
      <c r="AE90" s="4"/>
    </row>
    <row r="91" s="5" customFormat="1" ht="90" spans="1:31">
      <c r="A91" s="25">
        <v>81</v>
      </c>
      <c r="B91" s="25" t="s">
        <v>315</v>
      </c>
      <c r="C91" s="25" t="s">
        <v>316</v>
      </c>
      <c r="D91" s="25" t="s">
        <v>45</v>
      </c>
      <c r="E91" s="25" t="s">
        <v>271</v>
      </c>
      <c r="F91" s="25" t="s">
        <v>84</v>
      </c>
      <c r="G91" s="25" t="s">
        <v>251</v>
      </c>
      <c r="H91" s="25" t="s">
        <v>45</v>
      </c>
      <c r="I91" s="25">
        <f t="shared" si="8"/>
        <v>120</v>
      </c>
      <c r="J91" s="25">
        <f t="shared" si="9"/>
        <v>120</v>
      </c>
      <c r="K91" s="25">
        <v>120</v>
      </c>
      <c r="L91" s="25"/>
      <c r="M91" s="25"/>
      <c r="N91" s="25"/>
      <c r="O91" s="25"/>
      <c r="P91" s="25" t="s">
        <v>46</v>
      </c>
      <c r="Q91" s="25" t="s">
        <v>47</v>
      </c>
      <c r="R91" s="25" t="s">
        <v>48</v>
      </c>
      <c r="S91" s="25" t="s">
        <v>48</v>
      </c>
      <c r="T91" s="25" t="s">
        <v>48</v>
      </c>
      <c r="U91" s="25" t="s">
        <v>48</v>
      </c>
      <c r="V91" s="25" t="s">
        <v>48</v>
      </c>
      <c r="W91" s="25">
        <v>52</v>
      </c>
      <c r="X91" s="25">
        <v>200</v>
      </c>
      <c r="Y91" s="25">
        <v>110</v>
      </c>
      <c r="Z91" s="25">
        <v>415</v>
      </c>
      <c r="AA91" s="25" t="s">
        <v>111</v>
      </c>
      <c r="AB91" s="25" t="s">
        <v>317</v>
      </c>
      <c r="AC91" s="25"/>
      <c r="AD91" s="4"/>
      <c r="AE91" s="4"/>
    </row>
    <row r="92" s="5" customFormat="1" ht="22.5" spans="1:31">
      <c r="A92" s="24" t="s">
        <v>318</v>
      </c>
      <c r="B92" s="26" t="s">
        <v>319</v>
      </c>
      <c r="C92" s="25"/>
      <c r="D92" s="25"/>
      <c r="E92" s="25"/>
      <c r="F92" s="25"/>
      <c r="G92" s="25"/>
      <c r="H92" s="25"/>
      <c r="I92" s="24">
        <f t="shared" si="8"/>
        <v>6775.57</v>
      </c>
      <c r="J92" s="24">
        <f t="shared" si="9"/>
        <v>6410.57</v>
      </c>
      <c r="K92" s="24">
        <f>SUM(K93:K208)</f>
        <v>6410.57</v>
      </c>
      <c r="L92" s="24"/>
      <c r="M92" s="24"/>
      <c r="N92" s="24"/>
      <c r="O92" s="24">
        <f>SUM(O93:O208)</f>
        <v>365</v>
      </c>
      <c r="P92" s="24"/>
      <c r="Q92" s="24"/>
      <c r="R92" s="24"/>
      <c r="S92" s="24"/>
      <c r="T92" s="24"/>
      <c r="U92" s="24"/>
      <c r="V92" s="24"/>
      <c r="W92" s="24">
        <f>SUM(W93:W201)</f>
        <v>2006</v>
      </c>
      <c r="X92" s="24">
        <f>SUM(X93:X201)</f>
        <v>6439</v>
      </c>
      <c r="Y92" s="24">
        <f>SUM(Y93:Y201)</f>
        <v>4920</v>
      </c>
      <c r="Z92" s="24">
        <f>SUM(Z93:Z201)</f>
        <v>15932</v>
      </c>
      <c r="AA92" s="25"/>
      <c r="AB92" s="25"/>
      <c r="AC92" s="25"/>
      <c r="AD92" s="4"/>
      <c r="AE92" s="4"/>
    </row>
    <row r="93" s="5" customFormat="1" ht="67.5" spans="1:31">
      <c r="A93" s="25">
        <v>82</v>
      </c>
      <c r="B93" s="25" t="s">
        <v>320</v>
      </c>
      <c r="C93" s="25" t="s">
        <v>321</v>
      </c>
      <c r="D93" s="25" t="s">
        <v>42</v>
      </c>
      <c r="E93" s="25" t="s">
        <v>42</v>
      </c>
      <c r="F93" s="25" t="s">
        <v>322</v>
      </c>
      <c r="G93" s="25" t="s">
        <v>323</v>
      </c>
      <c r="H93" s="25" t="s">
        <v>45</v>
      </c>
      <c r="I93" s="25">
        <f t="shared" si="8"/>
        <v>80</v>
      </c>
      <c r="J93" s="25">
        <f t="shared" si="9"/>
        <v>80</v>
      </c>
      <c r="K93" s="25">
        <v>80</v>
      </c>
      <c r="L93" s="25"/>
      <c r="M93" s="25"/>
      <c r="N93" s="25"/>
      <c r="O93" s="25"/>
      <c r="P93" s="25" t="s">
        <v>46</v>
      </c>
      <c r="Q93" s="25" t="s">
        <v>47</v>
      </c>
      <c r="R93" s="31" t="s">
        <v>47</v>
      </c>
      <c r="S93" s="25" t="s">
        <v>48</v>
      </c>
      <c r="T93" s="25" t="s">
        <v>48</v>
      </c>
      <c r="U93" s="25" t="s">
        <v>48</v>
      </c>
      <c r="V93" s="25" t="s">
        <v>47</v>
      </c>
      <c r="W93" s="25">
        <v>31</v>
      </c>
      <c r="X93" s="25">
        <v>106</v>
      </c>
      <c r="Y93" s="25">
        <v>47</v>
      </c>
      <c r="Z93" s="25">
        <v>157</v>
      </c>
      <c r="AA93" s="25" t="s">
        <v>324</v>
      </c>
      <c r="AB93" s="25" t="s">
        <v>325</v>
      </c>
      <c r="AC93" s="25"/>
      <c r="AD93" s="4"/>
      <c r="AE93" s="4"/>
    </row>
    <row r="94" s="5" customFormat="1" ht="67.5" spans="1:31">
      <c r="A94" s="25">
        <v>83</v>
      </c>
      <c r="B94" s="25" t="s">
        <v>326</v>
      </c>
      <c r="C94" s="25" t="s">
        <v>327</v>
      </c>
      <c r="D94" s="25" t="s">
        <v>42</v>
      </c>
      <c r="E94" s="25" t="s">
        <v>42</v>
      </c>
      <c r="F94" s="25" t="s">
        <v>328</v>
      </c>
      <c r="G94" s="25" t="s">
        <v>323</v>
      </c>
      <c r="H94" s="25" t="s">
        <v>329</v>
      </c>
      <c r="I94" s="25">
        <f t="shared" si="8"/>
        <v>200</v>
      </c>
      <c r="J94" s="25">
        <f t="shared" si="9"/>
        <v>200</v>
      </c>
      <c r="K94" s="25">
        <v>200</v>
      </c>
      <c r="L94" s="25"/>
      <c r="M94" s="25"/>
      <c r="N94" s="25"/>
      <c r="O94" s="25"/>
      <c r="P94" s="25" t="s">
        <v>46</v>
      </c>
      <c r="Q94" s="25" t="s">
        <v>47</v>
      </c>
      <c r="R94" s="25" t="s">
        <v>48</v>
      </c>
      <c r="S94" s="25" t="s">
        <v>48</v>
      </c>
      <c r="T94" s="25" t="s">
        <v>48</v>
      </c>
      <c r="U94" s="25" t="s">
        <v>48</v>
      </c>
      <c r="V94" s="25" t="s">
        <v>48</v>
      </c>
      <c r="W94" s="25">
        <v>16</v>
      </c>
      <c r="X94" s="25">
        <v>57</v>
      </c>
      <c r="Y94" s="25">
        <v>53</v>
      </c>
      <c r="Z94" s="25">
        <v>182</v>
      </c>
      <c r="AA94" s="25" t="s">
        <v>330</v>
      </c>
      <c r="AB94" s="25" t="s">
        <v>331</v>
      </c>
      <c r="AC94" s="25"/>
      <c r="AD94" s="4"/>
      <c r="AE94" s="4"/>
    </row>
    <row r="95" s="5" customFormat="1" ht="67.5" spans="1:31">
      <c r="A95" s="25">
        <v>84</v>
      </c>
      <c r="B95" s="25" t="s">
        <v>332</v>
      </c>
      <c r="C95" s="25" t="s">
        <v>333</v>
      </c>
      <c r="D95" s="25" t="s">
        <v>42</v>
      </c>
      <c r="E95" s="25" t="s">
        <v>42</v>
      </c>
      <c r="F95" s="25" t="s">
        <v>334</v>
      </c>
      <c r="G95" s="25" t="s">
        <v>323</v>
      </c>
      <c r="H95" s="25" t="s">
        <v>45</v>
      </c>
      <c r="I95" s="25">
        <f t="shared" si="8"/>
        <v>44</v>
      </c>
      <c r="J95" s="25">
        <f t="shared" si="9"/>
        <v>44</v>
      </c>
      <c r="K95" s="25">
        <v>44</v>
      </c>
      <c r="L95" s="25"/>
      <c r="M95" s="25"/>
      <c r="N95" s="25"/>
      <c r="O95" s="25"/>
      <c r="P95" s="25" t="s">
        <v>46</v>
      </c>
      <c r="Q95" s="25" t="s">
        <v>47</v>
      </c>
      <c r="R95" s="31" t="s">
        <v>47</v>
      </c>
      <c r="S95" s="25" t="s">
        <v>48</v>
      </c>
      <c r="T95" s="25" t="s">
        <v>48</v>
      </c>
      <c r="U95" s="25" t="s">
        <v>48</v>
      </c>
      <c r="V95" s="25" t="s">
        <v>47</v>
      </c>
      <c r="W95" s="25">
        <v>19</v>
      </c>
      <c r="X95" s="25">
        <v>55</v>
      </c>
      <c r="Y95" s="25">
        <v>41</v>
      </c>
      <c r="Z95" s="25">
        <v>133</v>
      </c>
      <c r="AA95" s="25" t="s">
        <v>324</v>
      </c>
      <c r="AB95" s="25" t="s">
        <v>335</v>
      </c>
      <c r="AC95" s="25"/>
      <c r="AD95" s="4"/>
      <c r="AE95" s="4"/>
    </row>
    <row r="96" s="5" customFormat="1" ht="67.5" spans="1:31">
      <c r="A96" s="25">
        <v>85</v>
      </c>
      <c r="B96" s="25" t="s">
        <v>336</v>
      </c>
      <c r="C96" s="25" t="s">
        <v>337</v>
      </c>
      <c r="D96" s="25" t="s">
        <v>42</v>
      </c>
      <c r="E96" s="25" t="s">
        <v>42</v>
      </c>
      <c r="F96" s="25" t="s">
        <v>334</v>
      </c>
      <c r="G96" s="25" t="s">
        <v>323</v>
      </c>
      <c r="H96" s="25" t="s">
        <v>45</v>
      </c>
      <c r="I96" s="25">
        <f t="shared" si="8"/>
        <v>16</v>
      </c>
      <c r="J96" s="25">
        <f t="shared" si="9"/>
        <v>16</v>
      </c>
      <c r="K96" s="25">
        <v>16</v>
      </c>
      <c r="L96" s="25"/>
      <c r="M96" s="25"/>
      <c r="N96" s="25"/>
      <c r="O96" s="25"/>
      <c r="P96" s="25" t="s">
        <v>46</v>
      </c>
      <c r="Q96" s="25" t="s">
        <v>47</v>
      </c>
      <c r="R96" s="31" t="s">
        <v>47</v>
      </c>
      <c r="S96" s="25" t="s">
        <v>48</v>
      </c>
      <c r="T96" s="25" t="s">
        <v>48</v>
      </c>
      <c r="U96" s="25" t="s">
        <v>48</v>
      </c>
      <c r="V96" s="25" t="s">
        <v>47</v>
      </c>
      <c r="W96" s="25">
        <v>27</v>
      </c>
      <c r="X96" s="25">
        <v>88</v>
      </c>
      <c r="Y96" s="25">
        <v>61</v>
      </c>
      <c r="Z96" s="25">
        <v>203</v>
      </c>
      <c r="AA96" s="25" t="s">
        <v>324</v>
      </c>
      <c r="AB96" s="25" t="s">
        <v>338</v>
      </c>
      <c r="AC96" s="25"/>
      <c r="AD96" s="4"/>
      <c r="AE96" s="4"/>
    </row>
    <row r="97" s="5" customFormat="1" ht="67.5" spans="1:31">
      <c r="A97" s="25">
        <v>86</v>
      </c>
      <c r="B97" s="25" t="s">
        <v>339</v>
      </c>
      <c r="C97" s="25" t="s">
        <v>340</v>
      </c>
      <c r="D97" s="25" t="s">
        <v>42</v>
      </c>
      <c r="E97" s="25" t="s">
        <v>42</v>
      </c>
      <c r="F97" s="25" t="s">
        <v>341</v>
      </c>
      <c r="G97" s="25" t="s">
        <v>323</v>
      </c>
      <c r="H97" s="25" t="s">
        <v>45</v>
      </c>
      <c r="I97" s="25">
        <f t="shared" si="8"/>
        <v>40</v>
      </c>
      <c r="J97" s="25">
        <f t="shared" si="9"/>
        <v>40</v>
      </c>
      <c r="K97" s="25">
        <v>40</v>
      </c>
      <c r="L97" s="25"/>
      <c r="M97" s="25"/>
      <c r="N97" s="25"/>
      <c r="O97" s="25"/>
      <c r="P97" s="25" t="s">
        <v>46</v>
      </c>
      <c r="Q97" s="25" t="s">
        <v>47</v>
      </c>
      <c r="R97" s="31" t="s">
        <v>47</v>
      </c>
      <c r="S97" s="25" t="s">
        <v>48</v>
      </c>
      <c r="T97" s="25" t="s">
        <v>48</v>
      </c>
      <c r="U97" s="25" t="s">
        <v>48</v>
      </c>
      <c r="V97" s="25" t="s">
        <v>47</v>
      </c>
      <c r="W97" s="25">
        <v>33</v>
      </c>
      <c r="X97" s="25">
        <v>127</v>
      </c>
      <c r="Y97" s="25">
        <v>41</v>
      </c>
      <c r="Z97" s="25">
        <v>149</v>
      </c>
      <c r="AA97" s="25" t="s">
        <v>324</v>
      </c>
      <c r="AB97" s="25" t="s">
        <v>342</v>
      </c>
      <c r="AC97" s="25"/>
      <c r="AD97" s="4"/>
      <c r="AE97" s="4"/>
    </row>
    <row r="98" s="7" customFormat="1" ht="67.5" spans="1:31">
      <c r="A98" s="25">
        <v>87</v>
      </c>
      <c r="B98" s="35" t="s">
        <v>343</v>
      </c>
      <c r="C98" s="36" t="s">
        <v>344</v>
      </c>
      <c r="D98" s="25" t="s">
        <v>42</v>
      </c>
      <c r="E98" s="25" t="s">
        <v>42</v>
      </c>
      <c r="F98" s="25" t="s">
        <v>345</v>
      </c>
      <c r="G98" s="25" t="s">
        <v>323</v>
      </c>
      <c r="H98" s="25" t="s">
        <v>45</v>
      </c>
      <c r="I98" s="25">
        <f t="shared" si="8"/>
        <v>30</v>
      </c>
      <c r="J98" s="25">
        <f t="shared" si="9"/>
        <v>30</v>
      </c>
      <c r="K98" s="25">
        <v>30</v>
      </c>
      <c r="L98" s="25"/>
      <c r="M98" s="25"/>
      <c r="N98" s="25"/>
      <c r="O98" s="25"/>
      <c r="P98" s="25" t="s">
        <v>46</v>
      </c>
      <c r="Q98" s="25" t="s">
        <v>47</v>
      </c>
      <c r="R98" s="25" t="s">
        <v>48</v>
      </c>
      <c r="S98" s="25" t="s">
        <v>48</v>
      </c>
      <c r="T98" s="25" t="s">
        <v>48</v>
      </c>
      <c r="U98" s="25" t="s">
        <v>48</v>
      </c>
      <c r="V98" s="25" t="s">
        <v>47</v>
      </c>
      <c r="W98" s="25">
        <v>10</v>
      </c>
      <c r="X98" s="25">
        <v>35</v>
      </c>
      <c r="Y98" s="25">
        <v>30</v>
      </c>
      <c r="Z98" s="25">
        <v>85</v>
      </c>
      <c r="AA98" s="36" t="s">
        <v>324</v>
      </c>
      <c r="AB98" s="25" t="s">
        <v>346</v>
      </c>
      <c r="AC98" s="36"/>
      <c r="AD98" s="4"/>
      <c r="AE98" s="4"/>
    </row>
    <row r="99" s="7" customFormat="1" ht="67.5" spans="1:31">
      <c r="A99" s="25">
        <v>88</v>
      </c>
      <c r="B99" s="35" t="s">
        <v>347</v>
      </c>
      <c r="C99" s="36" t="s">
        <v>348</v>
      </c>
      <c r="D99" s="25" t="s">
        <v>42</v>
      </c>
      <c r="E99" s="25" t="s">
        <v>42</v>
      </c>
      <c r="F99" s="25" t="s">
        <v>345</v>
      </c>
      <c r="G99" s="25" t="s">
        <v>323</v>
      </c>
      <c r="H99" s="25" t="s">
        <v>45</v>
      </c>
      <c r="I99" s="25">
        <f t="shared" si="8"/>
        <v>30</v>
      </c>
      <c r="J99" s="25">
        <f t="shared" si="9"/>
        <v>30</v>
      </c>
      <c r="K99" s="25">
        <v>30</v>
      </c>
      <c r="L99" s="25"/>
      <c r="M99" s="25"/>
      <c r="N99" s="25"/>
      <c r="O99" s="25"/>
      <c r="P99" s="25" t="s">
        <v>46</v>
      </c>
      <c r="Q99" s="25" t="s">
        <v>47</v>
      </c>
      <c r="R99" s="25" t="s">
        <v>48</v>
      </c>
      <c r="S99" s="25" t="s">
        <v>48</v>
      </c>
      <c r="T99" s="25" t="s">
        <v>48</v>
      </c>
      <c r="U99" s="25" t="s">
        <v>48</v>
      </c>
      <c r="V99" s="25" t="s">
        <v>47</v>
      </c>
      <c r="W99" s="25">
        <v>10</v>
      </c>
      <c r="X99" s="25">
        <v>29</v>
      </c>
      <c r="Y99" s="25">
        <v>30</v>
      </c>
      <c r="Z99" s="25">
        <v>93</v>
      </c>
      <c r="AA99" s="36" t="s">
        <v>324</v>
      </c>
      <c r="AB99" s="25" t="s">
        <v>349</v>
      </c>
      <c r="AC99" s="36"/>
      <c r="AD99" s="4"/>
      <c r="AE99" s="4"/>
    </row>
    <row r="100" s="7" customFormat="1" ht="67.5" spans="1:31">
      <c r="A100" s="25">
        <v>89</v>
      </c>
      <c r="B100" s="25" t="s">
        <v>350</v>
      </c>
      <c r="C100" s="25" t="s">
        <v>351</v>
      </c>
      <c r="D100" s="25" t="s">
        <v>42</v>
      </c>
      <c r="E100" s="25" t="s">
        <v>42</v>
      </c>
      <c r="F100" s="25" t="s">
        <v>334</v>
      </c>
      <c r="G100" s="25" t="s">
        <v>323</v>
      </c>
      <c r="H100" s="25" t="s">
        <v>45</v>
      </c>
      <c r="I100" s="25">
        <f t="shared" si="8"/>
        <v>40</v>
      </c>
      <c r="J100" s="25">
        <f t="shared" si="9"/>
        <v>40</v>
      </c>
      <c r="K100" s="25">
        <v>40</v>
      </c>
      <c r="L100" s="25"/>
      <c r="M100" s="25"/>
      <c r="N100" s="25"/>
      <c r="O100" s="25"/>
      <c r="P100" s="25" t="s">
        <v>46</v>
      </c>
      <c r="Q100" s="25" t="s">
        <v>47</v>
      </c>
      <c r="R100" s="31" t="s">
        <v>47</v>
      </c>
      <c r="S100" s="25" t="s">
        <v>48</v>
      </c>
      <c r="T100" s="25" t="s">
        <v>48</v>
      </c>
      <c r="U100" s="25" t="s">
        <v>48</v>
      </c>
      <c r="V100" s="25" t="s">
        <v>47</v>
      </c>
      <c r="W100" s="25">
        <v>15</v>
      </c>
      <c r="X100" s="25">
        <v>58</v>
      </c>
      <c r="Y100" s="25">
        <v>30</v>
      </c>
      <c r="Z100" s="25">
        <v>118</v>
      </c>
      <c r="AA100" s="25" t="s">
        <v>324</v>
      </c>
      <c r="AB100" s="25" t="s">
        <v>352</v>
      </c>
      <c r="AC100" s="25"/>
      <c r="AD100" s="4"/>
      <c r="AE100" s="4"/>
    </row>
    <row r="101" s="8" customFormat="1" ht="67.5" spans="1:31">
      <c r="A101" s="25">
        <v>90</v>
      </c>
      <c r="B101" s="25" t="s">
        <v>353</v>
      </c>
      <c r="C101" s="25" t="s">
        <v>354</v>
      </c>
      <c r="D101" s="25" t="s">
        <v>42</v>
      </c>
      <c r="E101" s="25" t="s">
        <v>42</v>
      </c>
      <c r="F101" s="25" t="s">
        <v>334</v>
      </c>
      <c r="G101" s="25" t="s">
        <v>55</v>
      </c>
      <c r="H101" s="25" t="s">
        <v>45</v>
      </c>
      <c r="I101" s="25">
        <f t="shared" si="8"/>
        <v>180</v>
      </c>
      <c r="J101" s="25">
        <f t="shared" si="9"/>
        <v>180</v>
      </c>
      <c r="K101" s="38">
        <v>180</v>
      </c>
      <c r="L101" s="37"/>
      <c r="M101" s="37"/>
      <c r="N101" s="37"/>
      <c r="O101" s="37"/>
      <c r="P101" s="36" t="s">
        <v>46</v>
      </c>
      <c r="Q101" s="25" t="s">
        <v>47</v>
      </c>
      <c r="R101" s="25" t="s">
        <v>47</v>
      </c>
      <c r="S101" s="25" t="s">
        <v>48</v>
      </c>
      <c r="T101" s="25" t="s">
        <v>48</v>
      </c>
      <c r="U101" s="25" t="s">
        <v>48</v>
      </c>
      <c r="V101" s="25" t="s">
        <v>47</v>
      </c>
      <c r="W101" s="25">
        <v>49</v>
      </c>
      <c r="X101" s="25">
        <v>152</v>
      </c>
      <c r="Y101" s="25">
        <v>135</v>
      </c>
      <c r="Z101" s="25">
        <v>453</v>
      </c>
      <c r="AA101" s="25" t="s">
        <v>330</v>
      </c>
      <c r="AB101" s="25" t="s">
        <v>355</v>
      </c>
      <c r="AC101" s="37"/>
      <c r="AD101" s="4"/>
      <c r="AE101" s="4"/>
    </row>
    <row r="102" s="9" customFormat="1" ht="56.25" spans="1:31">
      <c r="A102" s="25">
        <v>91</v>
      </c>
      <c r="B102" s="25" t="s">
        <v>356</v>
      </c>
      <c r="C102" s="25" t="s">
        <v>357</v>
      </c>
      <c r="D102" s="25" t="s">
        <v>53</v>
      </c>
      <c r="E102" s="25" t="s">
        <v>53</v>
      </c>
      <c r="F102" s="25" t="s">
        <v>358</v>
      </c>
      <c r="G102" s="25" t="s">
        <v>359</v>
      </c>
      <c r="H102" s="25" t="s">
        <v>45</v>
      </c>
      <c r="I102" s="25">
        <f t="shared" si="8"/>
        <v>90</v>
      </c>
      <c r="J102" s="25">
        <f t="shared" si="9"/>
        <v>90</v>
      </c>
      <c r="K102" s="25">
        <v>90</v>
      </c>
      <c r="L102" s="25"/>
      <c r="M102" s="25"/>
      <c r="N102" s="25"/>
      <c r="O102" s="25"/>
      <c r="P102" s="25" t="s">
        <v>46</v>
      </c>
      <c r="Q102" s="25" t="s">
        <v>47</v>
      </c>
      <c r="R102" s="25" t="s">
        <v>48</v>
      </c>
      <c r="S102" s="25" t="s">
        <v>48</v>
      </c>
      <c r="T102" s="25" t="s">
        <v>48</v>
      </c>
      <c r="U102" s="25" t="s">
        <v>48</v>
      </c>
      <c r="V102" s="25" t="s">
        <v>47</v>
      </c>
      <c r="W102" s="25">
        <v>36</v>
      </c>
      <c r="X102" s="25">
        <v>125</v>
      </c>
      <c r="Y102" s="25">
        <v>311</v>
      </c>
      <c r="Z102" s="25">
        <v>1290</v>
      </c>
      <c r="AA102" s="25" t="s">
        <v>360</v>
      </c>
      <c r="AB102" s="25" t="s">
        <v>361</v>
      </c>
      <c r="AC102" s="25"/>
      <c r="AD102" s="4"/>
      <c r="AE102" s="4"/>
    </row>
    <row r="103" s="9" customFormat="1" ht="45" spans="1:31">
      <c r="A103" s="25">
        <v>92</v>
      </c>
      <c r="B103" s="25" t="s">
        <v>362</v>
      </c>
      <c r="C103" s="25" t="s">
        <v>363</v>
      </c>
      <c r="D103" s="25" t="s">
        <v>53</v>
      </c>
      <c r="E103" s="25" t="s">
        <v>53</v>
      </c>
      <c r="F103" s="25" t="s">
        <v>364</v>
      </c>
      <c r="G103" s="25" t="s">
        <v>359</v>
      </c>
      <c r="H103" s="25" t="s">
        <v>45</v>
      </c>
      <c r="I103" s="25">
        <f t="shared" si="8"/>
        <v>40</v>
      </c>
      <c r="J103" s="25">
        <f t="shared" si="9"/>
        <v>40</v>
      </c>
      <c r="K103" s="25">
        <v>40</v>
      </c>
      <c r="L103" s="25"/>
      <c r="M103" s="25"/>
      <c r="N103" s="25"/>
      <c r="O103" s="25"/>
      <c r="P103" s="25" t="s">
        <v>46</v>
      </c>
      <c r="Q103" s="25" t="s">
        <v>47</v>
      </c>
      <c r="R103" s="25" t="s">
        <v>48</v>
      </c>
      <c r="S103" s="25" t="s">
        <v>48</v>
      </c>
      <c r="T103" s="25" t="s">
        <v>48</v>
      </c>
      <c r="U103" s="25" t="s">
        <v>48</v>
      </c>
      <c r="V103" s="25" t="s">
        <v>47</v>
      </c>
      <c r="W103" s="25">
        <v>8</v>
      </c>
      <c r="X103" s="25">
        <v>15</v>
      </c>
      <c r="Y103" s="25">
        <v>20</v>
      </c>
      <c r="Z103" s="25">
        <v>25</v>
      </c>
      <c r="AA103" s="25" t="s">
        <v>365</v>
      </c>
      <c r="AB103" s="25" t="s">
        <v>366</v>
      </c>
      <c r="AC103" s="25"/>
      <c r="AD103" s="4"/>
      <c r="AE103" s="4"/>
    </row>
    <row r="104" s="9" customFormat="1" ht="45" spans="1:31">
      <c r="A104" s="25">
        <v>93</v>
      </c>
      <c r="B104" s="25" t="s">
        <v>367</v>
      </c>
      <c r="C104" s="25" t="s">
        <v>368</v>
      </c>
      <c r="D104" s="25" t="s">
        <v>53</v>
      </c>
      <c r="E104" s="25" t="s">
        <v>53</v>
      </c>
      <c r="F104" s="25" t="s">
        <v>369</v>
      </c>
      <c r="G104" s="25" t="s">
        <v>359</v>
      </c>
      <c r="H104" s="25" t="s">
        <v>45</v>
      </c>
      <c r="I104" s="25">
        <f t="shared" si="8"/>
        <v>80</v>
      </c>
      <c r="J104" s="25">
        <f t="shared" si="9"/>
        <v>80</v>
      </c>
      <c r="K104" s="25">
        <v>80</v>
      </c>
      <c r="L104" s="25"/>
      <c r="M104" s="25"/>
      <c r="N104" s="25"/>
      <c r="O104" s="25"/>
      <c r="P104" s="25" t="s">
        <v>46</v>
      </c>
      <c r="Q104" s="25" t="s">
        <v>47</v>
      </c>
      <c r="R104" s="31" t="s">
        <v>47</v>
      </c>
      <c r="S104" s="25" t="s">
        <v>48</v>
      </c>
      <c r="T104" s="25" t="s">
        <v>48</v>
      </c>
      <c r="U104" s="25" t="s">
        <v>48</v>
      </c>
      <c r="V104" s="25" t="s">
        <v>47</v>
      </c>
      <c r="W104" s="25">
        <v>9</v>
      </c>
      <c r="X104" s="25">
        <v>32</v>
      </c>
      <c r="Y104" s="25">
        <v>40</v>
      </c>
      <c r="Z104" s="25">
        <v>126</v>
      </c>
      <c r="AA104" s="25" t="s">
        <v>370</v>
      </c>
      <c r="AB104" s="25" t="s">
        <v>371</v>
      </c>
      <c r="AC104" s="25"/>
      <c r="AD104" s="4"/>
      <c r="AE104" s="4"/>
    </row>
    <row r="105" s="9" customFormat="1" ht="56.25" spans="1:31">
      <c r="A105" s="25">
        <v>94</v>
      </c>
      <c r="B105" s="25" t="s">
        <v>372</v>
      </c>
      <c r="C105" s="25" t="s">
        <v>373</v>
      </c>
      <c r="D105" s="25" t="s">
        <v>53</v>
      </c>
      <c r="E105" s="25" t="s">
        <v>53</v>
      </c>
      <c r="F105" s="25" t="s">
        <v>374</v>
      </c>
      <c r="G105" s="25" t="s">
        <v>359</v>
      </c>
      <c r="H105" s="25" t="s">
        <v>45</v>
      </c>
      <c r="I105" s="25">
        <f t="shared" si="8"/>
        <v>290</v>
      </c>
      <c r="J105" s="25">
        <f t="shared" si="9"/>
        <v>290</v>
      </c>
      <c r="K105" s="25">
        <v>290</v>
      </c>
      <c r="L105" s="25"/>
      <c r="M105" s="25"/>
      <c r="N105" s="25"/>
      <c r="O105" s="25"/>
      <c r="P105" s="25" t="s">
        <v>46</v>
      </c>
      <c r="Q105" s="25" t="s">
        <v>47</v>
      </c>
      <c r="R105" s="31" t="s">
        <v>47</v>
      </c>
      <c r="S105" s="25" t="s">
        <v>48</v>
      </c>
      <c r="T105" s="25" t="s">
        <v>48</v>
      </c>
      <c r="U105" s="25" t="s">
        <v>48</v>
      </c>
      <c r="V105" s="25" t="s">
        <v>48</v>
      </c>
      <c r="W105" s="25">
        <v>17</v>
      </c>
      <c r="X105" s="25">
        <v>46</v>
      </c>
      <c r="Y105" s="25">
        <v>180</v>
      </c>
      <c r="Z105" s="25">
        <v>786</v>
      </c>
      <c r="AA105" s="25" t="s">
        <v>375</v>
      </c>
      <c r="AB105" s="25" t="s">
        <v>376</v>
      </c>
      <c r="AC105" s="25"/>
      <c r="AD105" s="4"/>
      <c r="AE105" s="4"/>
    </row>
    <row r="106" s="9" customFormat="1" ht="45" spans="1:31">
      <c r="A106" s="25">
        <v>95</v>
      </c>
      <c r="B106" s="25" t="s">
        <v>377</v>
      </c>
      <c r="C106" s="36" t="s">
        <v>378</v>
      </c>
      <c r="D106" s="25" t="s">
        <v>53</v>
      </c>
      <c r="E106" s="37" t="s">
        <v>53</v>
      </c>
      <c r="F106" s="36" t="s">
        <v>374</v>
      </c>
      <c r="G106" s="25" t="s">
        <v>359</v>
      </c>
      <c r="H106" s="25" t="s">
        <v>45</v>
      </c>
      <c r="I106" s="25">
        <f t="shared" si="8"/>
        <v>30</v>
      </c>
      <c r="J106" s="25">
        <f t="shared" si="9"/>
        <v>30</v>
      </c>
      <c r="K106" s="38">
        <v>30</v>
      </c>
      <c r="L106" s="37"/>
      <c r="M106" s="37"/>
      <c r="N106" s="37"/>
      <c r="O106" s="37"/>
      <c r="P106" s="25" t="s">
        <v>46</v>
      </c>
      <c r="Q106" s="25" t="s">
        <v>47</v>
      </c>
      <c r="R106" s="25" t="s">
        <v>47</v>
      </c>
      <c r="S106" s="25" t="s">
        <v>48</v>
      </c>
      <c r="T106" s="25" t="s">
        <v>48</v>
      </c>
      <c r="U106" s="25" t="s">
        <v>48</v>
      </c>
      <c r="V106" s="25" t="s">
        <v>47</v>
      </c>
      <c r="W106" s="25">
        <v>6</v>
      </c>
      <c r="X106" s="25">
        <v>19</v>
      </c>
      <c r="Y106" s="25">
        <v>15</v>
      </c>
      <c r="Z106" s="25">
        <v>50</v>
      </c>
      <c r="AA106" s="25" t="s">
        <v>379</v>
      </c>
      <c r="AB106" s="25" t="s">
        <v>380</v>
      </c>
      <c r="AC106" s="25"/>
      <c r="AD106" s="4"/>
      <c r="AE106" s="4"/>
    </row>
    <row r="107" s="10" customFormat="1" ht="33.75" spans="1:31">
      <c r="A107" s="25">
        <v>96</v>
      </c>
      <c r="B107" s="25" t="s">
        <v>381</v>
      </c>
      <c r="C107" s="25" t="s">
        <v>382</v>
      </c>
      <c r="D107" s="25" t="s">
        <v>60</v>
      </c>
      <c r="E107" s="25" t="s">
        <v>60</v>
      </c>
      <c r="F107" s="25" t="s">
        <v>383</v>
      </c>
      <c r="G107" s="25" t="s">
        <v>62</v>
      </c>
      <c r="H107" s="25" t="s">
        <v>45</v>
      </c>
      <c r="I107" s="25">
        <f t="shared" si="8"/>
        <v>60</v>
      </c>
      <c r="J107" s="25">
        <f t="shared" si="9"/>
        <v>60</v>
      </c>
      <c r="K107" s="25">
        <v>60</v>
      </c>
      <c r="L107" s="25"/>
      <c r="M107" s="25"/>
      <c r="N107" s="25"/>
      <c r="O107" s="25"/>
      <c r="P107" s="25" t="s">
        <v>46</v>
      </c>
      <c r="Q107" s="25" t="s">
        <v>47</v>
      </c>
      <c r="R107" s="31" t="s">
        <v>47</v>
      </c>
      <c r="S107" s="25" t="s">
        <v>48</v>
      </c>
      <c r="T107" s="25" t="s">
        <v>48</v>
      </c>
      <c r="U107" s="25" t="s">
        <v>48</v>
      </c>
      <c r="V107" s="25" t="s">
        <v>47</v>
      </c>
      <c r="W107" s="25">
        <v>34</v>
      </c>
      <c r="X107" s="25">
        <v>112</v>
      </c>
      <c r="Y107" s="25">
        <v>34</v>
      </c>
      <c r="Z107" s="25">
        <v>112</v>
      </c>
      <c r="AA107" s="25" t="s">
        <v>384</v>
      </c>
      <c r="AB107" s="25" t="s">
        <v>385</v>
      </c>
      <c r="AC107" s="25"/>
      <c r="AD107" s="4"/>
      <c r="AE107" s="4"/>
    </row>
    <row r="108" s="10" customFormat="1" ht="45" spans="1:31">
      <c r="A108" s="25">
        <v>97</v>
      </c>
      <c r="B108" s="25" t="s">
        <v>386</v>
      </c>
      <c r="C108" s="25" t="s">
        <v>387</v>
      </c>
      <c r="D108" s="25" t="s">
        <v>60</v>
      </c>
      <c r="E108" s="25" t="s">
        <v>60</v>
      </c>
      <c r="F108" s="25" t="s">
        <v>383</v>
      </c>
      <c r="G108" s="25" t="s">
        <v>62</v>
      </c>
      <c r="H108" s="25" t="s">
        <v>45</v>
      </c>
      <c r="I108" s="25">
        <f t="shared" si="8"/>
        <v>38</v>
      </c>
      <c r="J108" s="25">
        <f t="shared" si="9"/>
        <v>38</v>
      </c>
      <c r="K108" s="25">
        <v>38</v>
      </c>
      <c r="L108" s="25"/>
      <c r="M108" s="25"/>
      <c r="N108" s="25"/>
      <c r="O108" s="25"/>
      <c r="P108" s="25" t="s">
        <v>46</v>
      </c>
      <c r="Q108" s="25" t="s">
        <v>47</v>
      </c>
      <c r="R108" s="31" t="s">
        <v>47</v>
      </c>
      <c r="S108" s="25" t="s">
        <v>48</v>
      </c>
      <c r="T108" s="25" t="s">
        <v>48</v>
      </c>
      <c r="U108" s="25" t="s">
        <v>48</v>
      </c>
      <c r="V108" s="25" t="s">
        <v>47</v>
      </c>
      <c r="W108" s="25">
        <v>53</v>
      </c>
      <c r="X108" s="25">
        <v>175</v>
      </c>
      <c r="Y108" s="25">
        <v>53</v>
      </c>
      <c r="Z108" s="25">
        <v>175</v>
      </c>
      <c r="AA108" s="25" t="s">
        <v>384</v>
      </c>
      <c r="AB108" s="25" t="s">
        <v>388</v>
      </c>
      <c r="AC108" s="25"/>
      <c r="AD108" s="4"/>
      <c r="AE108" s="4"/>
    </row>
    <row r="109" s="10" customFormat="1" ht="33.75" spans="1:31">
      <c r="A109" s="25">
        <v>98</v>
      </c>
      <c r="B109" s="25" t="s">
        <v>389</v>
      </c>
      <c r="C109" s="25" t="s">
        <v>390</v>
      </c>
      <c r="D109" s="25" t="s">
        <v>60</v>
      </c>
      <c r="E109" s="25" t="s">
        <v>60</v>
      </c>
      <c r="F109" s="25" t="s">
        <v>391</v>
      </c>
      <c r="G109" s="25" t="s">
        <v>62</v>
      </c>
      <c r="H109" s="25" t="s">
        <v>45</v>
      </c>
      <c r="I109" s="25">
        <f t="shared" si="8"/>
        <v>50</v>
      </c>
      <c r="J109" s="25">
        <f t="shared" si="9"/>
        <v>50</v>
      </c>
      <c r="K109" s="25">
        <v>50</v>
      </c>
      <c r="L109" s="25"/>
      <c r="M109" s="25"/>
      <c r="N109" s="25"/>
      <c r="O109" s="25"/>
      <c r="P109" s="25" t="s">
        <v>46</v>
      </c>
      <c r="Q109" s="25" t="s">
        <v>47</v>
      </c>
      <c r="R109" s="31" t="s">
        <v>47</v>
      </c>
      <c r="S109" s="25" t="s">
        <v>48</v>
      </c>
      <c r="T109" s="25" t="s">
        <v>48</v>
      </c>
      <c r="U109" s="25" t="s">
        <v>48</v>
      </c>
      <c r="V109" s="25" t="s">
        <v>47</v>
      </c>
      <c r="W109" s="25">
        <v>31</v>
      </c>
      <c r="X109" s="25">
        <v>105</v>
      </c>
      <c r="Y109" s="25">
        <v>31</v>
      </c>
      <c r="Z109" s="25">
        <v>105</v>
      </c>
      <c r="AA109" s="25" t="s">
        <v>384</v>
      </c>
      <c r="AB109" s="25" t="s">
        <v>392</v>
      </c>
      <c r="AC109" s="25"/>
      <c r="AD109" s="4"/>
      <c r="AE109" s="4"/>
    </row>
    <row r="110" s="10" customFormat="1" ht="33.75" spans="1:31">
      <c r="A110" s="25">
        <v>99</v>
      </c>
      <c r="B110" s="25" t="s">
        <v>393</v>
      </c>
      <c r="C110" s="25" t="s">
        <v>394</v>
      </c>
      <c r="D110" s="25" t="s">
        <v>60</v>
      </c>
      <c r="E110" s="25" t="s">
        <v>60</v>
      </c>
      <c r="F110" s="25" t="s">
        <v>391</v>
      </c>
      <c r="G110" s="25" t="s">
        <v>62</v>
      </c>
      <c r="H110" s="25" t="s">
        <v>45</v>
      </c>
      <c r="I110" s="25">
        <f t="shared" si="8"/>
        <v>50</v>
      </c>
      <c r="J110" s="25">
        <f t="shared" si="9"/>
        <v>50</v>
      </c>
      <c r="K110" s="25">
        <v>50</v>
      </c>
      <c r="L110" s="25"/>
      <c r="M110" s="25"/>
      <c r="N110" s="25"/>
      <c r="O110" s="25"/>
      <c r="P110" s="25" t="s">
        <v>46</v>
      </c>
      <c r="Q110" s="25" t="s">
        <v>47</v>
      </c>
      <c r="R110" s="31" t="s">
        <v>47</v>
      </c>
      <c r="S110" s="25" t="s">
        <v>48</v>
      </c>
      <c r="T110" s="25" t="s">
        <v>48</v>
      </c>
      <c r="U110" s="25" t="s">
        <v>48</v>
      </c>
      <c r="V110" s="25" t="s">
        <v>47</v>
      </c>
      <c r="W110" s="25">
        <v>10</v>
      </c>
      <c r="X110" s="25">
        <v>30</v>
      </c>
      <c r="Y110" s="25">
        <v>25</v>
      </c>
      <c r="Z110" s="25">
        <v>60</v>
      </c>
      <c r="AA110" s="25" t="s">
        <v>395</v>
      </c>
      <c r="AB110" s="25" t="s">
        <v>396</v>
      </c>
      <c r="AC110" s="25"/>
      <c r="AD110" s="4"/>
      <c r="AE110" s="4"/>
    </row>
    <row r="111" s="10" customFormat="1" ht="56.25" spans="1:31">
      <c r="A111" s="25">
        <v>100</v>
      </c>
      <c r="B111" s="25" t="s">
        <v>397</v>
      </c>
      <c r="C111" s="25" t="s">
        <v>398</v>
      </c>
      <c r="D111" s="25" t="s">
        <v>60</v>
      </c>
      <c r="E111" s="25" t="s">
        <v>60</v>
      </c>
      <c r="F111" s="25" t="s">
        <v>399</v>
      </c>
      <c r="G111" s="25" t="s">
        <v>62</v>
      </c>
      <c r="H111" s="25" t="s">
        <v>45</v>
      </c>
      <c r="I111" s="25">
        <f t="shared" si="8"/>
        <v>35</v>
      </c>
      <c r="J111" s="25">
        <f t="shared" si="9"/>
        <v>35</v>
      </c>
      <c r="K111" s="25">
        <v>35</v>
      </c>
      <c r="L111" s="25"/>
      <c r="M111" s="25"/>
      <c r="N111" s="25"/>
      <c r="O111" s="25"/>
      <c r="P111" s="25" t="s">
        <v>46</v>
      </c>
      <c r="Q111" s="25" t="s">
        <v>47</v>
      </c>
      <c r="R111" s="31" t="s">
        <v>47</v>
      </c>
      <c r="S111" s="25" t="s">
        <v>48</v>
      </c>
      <c r="T111" s="25" t="s">
        <v>48</v>
      </c>
      <c r="U111" s="25" t="s">
        <v>48</v>
      </c>
      <c r="V111" s="25" t="s">
        <v>47</v>
      </c>
      <c r="W111" s="25">
        <v>35</v>
      </c>
      <c r="X111" s="25">
        <v>135</v>
      </c>
      <c r="Y111" s="25">
        <v>35</v>
      </c>
      <c r="Z111" s="25">
        <v>135</v>
      </c>
      <c r="AA111" s="25" t="s">
        <v>384</v>
      </c>
      <c r="AB111" s="25" t="s">
        <v>400</v>
      </c>
      <c r="AC111" s="25"/>
      <c r="AD111" s="4"/>
      <c r="AE111" s="4"/>
    </row>
    <row r="112" s="10" customFormat="1" ht="33.75" spans="1:31">
      <c r="A112" s="25">
        <v>101</v>
      </c>
      <c r="B112" s="25" t="s">
        <v>401</v>
      </c>
      <c r="C112" s="25" t="s">
        <v>402</v>
      </c>
      <c r="D112" s="25" t="s">
        <v>60</v>
      </c>
      <c r="E112" s="25" t="s">
        <v>60</v>
      </c>
      <c r="F112" s="25" t="s">
        <v>399</v>
      </c>
      <c r="G112" s="25" t="s">
        <v>62</v>
      </c>
      <c r="H112" s="25" t="s">
        <v>45</v>
      </c>
      <c r="I112" s="25">
        <f t="shared" si="8"/>
        <v>45</v>
      </c>
      <c r="J112" s="25">
        <f t="shared" si="9"/>
        <v>45</v>
      </c>
      <c r="K112" s="25">
        <v>45</v>
      </c>
      <c r="L112" s="25"/>
      <c r="M112" s="25"/>
      <c r="N112" s="25"/>
      <c r="O112" s="25"/>
      <c r="P112" s="25" t="s">
        <v>46</v>
      </c>
      <c r="Q112" s="25" t="s">
        <v>47</v>
      </c>
      <c r="R112" s="31" t="s">
        <v>47</v>
      </c>
      <c r="S112" s="25" t="s">
        <v>48</v>
      </c>
      <c r="T112" s="25" t="s">
        <v>48</v>
      </c>
      <c r="U112" s="25" t="s">
        <v>48</v>
      </c>
      <c r="V112" s="25" t="s">
        <v>47</v>
      </c>
      <c r="W112" s="25">
        <v>56</v>
      </c>
      <c r="X112" s="25">
        <v>175</v>
      </c>
      <c r="Y112" s="25">
        <v>56</v>
      </c>
      <c r="Z112" s="25">
        <v>175</v>
      </c>
      <c r="AA112" s="25" t="s">
        <v>384</v>
      </c>
      <c r="AB112" s="25" t="s">
        <v>403</v>
      </c>
      <c r="AC112" s="25"/>
      <c r="AD112" s="4"/>
      <c r="AE112" s="4"/>
    </row>
    <row r="113" s="10" customFormat="1" ht="45" spans="1:31">
      <c r="A113" s="25">
        <v>102</v>
      </c>
      <c r="B113" s="25" t="s">
        <v>404</v>
      </c>
      <c r="C113" s="25" t="s">
        <v>405</v>
      </c>
      <c r="D113" s="25" t="s">
        <v>60</v>
      </c>
      <c r="E113" s="25" t="s">
        <v>60</v>
      </c>
      <c r="F113" s="25" t="s">
        <v>406</v>
      </c>
      <c r="G113" s="25" t="s">
        <v>62</v>
      </c>
      <c r="H113" s="25" t="s">
        <v>45</v>
      </c>
      <c r="I113" s="25">
        <f t="shared" si="8"/>
        <v>8</v>
      </c>
      <c r="J113" s="25">
        <f t="shared" si="9"/>
        <v>8</v>
      </c>
      <c r="K113" s="25">
        <v>8</v>
      </c>
      <c r="L113" s="25"/>
      <c r="M113" s="25"/>
      <c r="N113" s="25"/>
      <c r="O113" s="25"/>
      <c r="P113" s="25" t="s">
        <v>46</v>
      </c>
      <c r="Q113" s="25" t="s">
        <v>47</v>
      </c>
      <c r="R113" s="31" t="s">
        <v>47</v>
      </c>
      <c r="S113" s="25" t="s">
        <v>48</v>
      </c>
      <c r="T113" s="25" t="s">
        <v>48</v>
      </c>
      <c r="U113" s="25" t="s">
        <v>48</v>
      </c>
      <c r="V113" s="25" t="s">
        <v>47</v>
      </c>
      <c r="W113" s="25">
        <v>16</v>
      </c>
      <c r="X113" s="25">
        <v>53</v>
      </c>
      <c r="Y113" s="25">
        <v>16</v>
      </c>
      <c r="Z113" s="25">
        <v>53</v>
      </c>
      <c r="AA113" s="25" t="s">
        <v>384</v>
      </c>
      <c r="AB113" s="25" t="s">
        <v>407</v>
      </c>
      <c r="AC113" s="25"/>
      <c r="AD113" s="4"/>
      <c r="AE113" s="4"/>
    </row>
    <row r="114" s="10" customFormat="1" ht="33.75" spans="1:31">
      <c r="A114" s="25">
        <v>103</v>
      </c>
      <c r="B114" s="25" t="s">
        <v>408</v>
      </c>
      <c r="C114" s="25" t="s">
        <v>409</v>
      </c>
      <c r="D114" s="25" t="s">
        <v>60</v>
      </c>
      <c r="E114" s="25" t="s">
        <v>60</v>
      </c>
      <c r="F114" s="25" t="s">
        <v>406</v>
      </c>
      <c r="G114" s="25" t="s">
        <v>62</v>
      </c>
      <c r="H114" s="25" t="s">
        <v>45</v>
      </c>
      <c r="I114" s="25">
        <f t="shared" si="8"/>
        <v>12</v>
      </c>
      <c r="J114" s="25">
        <f t="shared" si="9"/>
        <v>12</v>
      </c>
      <c r="K114" s="25">
        <v>12</v>
      </c>
      <c r="L114" s="25"/>
      <c r="M114" s="25"/>
      <c r="N114" s="25"/>
      <c r="O114" s="25"/>
      <c r="P114" s="25" t="s">
        <v>46</v>
      </c>
      <c r="Q114" s="25" t="s">
        <v>47</v>
      </c>
      <c r="R114" s="31" t="s">
        <v>47</v>
      </c>
      <c r="S114" s="25" t="s">
        <v>48</v>
      </c>
      <c r="T114" s="25" t="s">
        <v>48</v>
      </c>
      <c r="U114" s="25" t="s">
        <v>48</v>
      </c>
      <c r="V114" s="25" t="s">
        <v>47</v>
      </c>
      <c r="W114" s="25">
        <v>31</v>
      </c>
      <c r="X114" s="25">
        <v>103</v>
      </c>
      <c r="Y114" s="25">
        <v>31</v>
      </c>
      <c r="Z114" s="25">
        <v>103</v>
      </c>
      <c r="AA114" s="25" t="s">
        <v>384</v>
      </c>
      <c r="AB114" s="25" t="s">
        <v>392</v>
      </c>
      <c r="AC114" s="25"/>
      <c r="AD114" s="4"/>
      <c r="AE114" s="4"/>
    </row>
    <row r="115" s="10" customFormat="1" ht="56.25" spans="1:31">
      <c r="A115" s="25">
        <v>104</v>
      </c>
      <c r="B115" s="25" t="s">
        <v>410</v>
      </c>
      <c r="C115" s="25" t="s">
        <v>411</v>
      </c>
      <c r="D115" s="25" t="s">
        <v>60</v>
      </c>
      <c r="E115" s="25" t="s">
        <v>60</v>
      </c>
      <c r="F115" s="25" t="s">
        <v>412</v>
      </c>
      <c r="G115" s="25" t="s">
        <v>62</v>
      </c>
      <c r="H115" s="25" t="s">
        <v>45</v>
      </c>
      <c r="I115" s="25">
        <f t="shared" si="8"/>
        <v>75</v>
      </c>
      <c r="J115" s="25">
        <f t="shared" si="9"/>
        <v>75</v>
      </c>
      <c r="K115" s="25">
        <v>75</v>
      </c>
      <c r="L115" s="25"/>
      <c r="M115" s="25"/>
      <c r="N115" s="25"/>
      <c r="O115" s="25"/>
      <c r="P115" s="25" t="s">
        <v>46</v>
      </c>
      <c r="Q115" s="25" t="s">
        <v>47</v>
      </c>
      <c r="R115" s="25" t="s">
        <v>48</v>
      </c>
      <c r="S115" s="25" t="s">
        <v>48</v>
      </c>
      <c r="T115" s="25" t="s">
        <v>48</v>
      </c>
      <c r="U115" s="25" t="s">
        <v>48</v>
      </c>
      <c r="V115" s="25" t="s">
        <v>47</v>
      </c>
      <c r="W115" s="25">
        <v>43</v>
      </c>
      <c r="X115" s="25">
        <v>137</v>
      </c>
      <c r="Y115" s="25">
        <v>43</v>
      </c>
      <c r="Z115" s="25">
        <v>137</v>
      </c>
      <c r="AA115" s="25" t="s">
        <v>384</v>
      </c>
      <c r="AB115" s="25" t="s">
        <v>413</v>
      </c>
      <c r="AC115" s="25"/>
      <c r="AD115" s="4"/>
      <c r="AE115" s="4"/>
    </row>
    <row r="116" s="10" customFormat="1" ht="33.75" spans="1:31">
      <c r="A116" s="25">
        <v>105</v>
      </c>
      <c r="B116" s="25" t="s">
        <v>414</v>
      </c>
      <c r="C116" s="25" t="s">
        <v>415</v>
      </c>
      <c r="D116" s="25" t="s">
        <v>60</v>
      </c>
      <c r="E116" s="25" t="s">
        <v>60</v>
      </c>
      <c r="F116" s="25" t="s">
        <v>416</v>
      </c>
      <c r="G116" s="25" t="s">
        <v>62</v>
      </c>
      <c r="H116" s="25" t="s">
        <v>45</v>
      </c>
      <c r="I116" s="25">
        <f t="shared" si="8"/>
        <v>16</v>
      </c>
      <c r="J116" s="25">
        <f t="shared" si="9"/>
        <v>16</v>
      </c>
      <c r="K116" s="25">
        <v>16</v>
      </c>
      <c r="L116" s="25"/>
      <c r="M116" s="25"/>
      <c r="N116" s="25"/>
      <c r="O116" s="25"/>
      <c r="P116" s="25" t="s">
        <v>46</v>
      </c>
      <c r="Q116" s="25" t="s">
        <v>47</v>
      </c>
      <c r="R116" s="31" t="s">
        <v>47</v>
      </c>
      <c r="S116" s="25" t="s">
        <v>48</v>
      </c>
      <c r="T116" s="25" t="s">
        <v>48</v>
      </c>
      <c r="U116" s="25" t="s">
        <v>48</v>
      </c>
      <c r="V116" s="25" t="s">
        <v>47</v>
      </c>
      <c r="W116" s="25">
        <v>28</v>
      </c>
      <c r="X116" s="25">
        <v>51</v>
      </c>
      <c r="Y116" s="25">
        <v>28</v>
      </c>
      <c r="Z116" s="25">
        <v>75</v>
      </c>
      <c r="AA116" s="25" t="s">
        <v>384</v>
      </c>
      <c r="AB116" s="25" t="s">
        <v>417</v>
      </c>
      <c r="AC116" s="25"/>
      <c r="AD116" s="4"/>
      <c r="AE116" s="4"/>
    </row>
    <row r="117" s="10" customFormat="1" ht="33.75" spans="1:31">
      <c r="A117" s="25">
        <v>106</v>
      </c>
      <c r="B117" s="25" t="s">
        <v>418</v>
      </c>
      <c r="C117" s="25" t="s">
        <v>419</v>
      </c>
      <c r="D117" s="25" t="s">
        <v>60</v>
      </c>
      <c r="E117" s="25" t="s">
        <v>60</v>
      </c>
      <c r="F117" s="25" t="s">
        <v>420</v>
      </c>
      <c r="G117" s="25" t="s">
        <v>62</v>
      </c>
      <c r="H117" s="25" t="s">
        <v>45</v>
      </c>
      <c r="I117" s="25">
        <f t="shared" si="8"/>
        <v>26.3</v>
      </c>
      <c r="J117" s="25">
        <f t="shared" si="9"/>
        <v>26.3</v>
      </c>
      <c r="K117" s="25">
        <v>26.3</v>
      </c>
      <c r="L117" s="25"/>
      <c r="M117" s="25"/>
      <c r="N117" s="25"/>
      <c r="O117" s="25"/>
      <c r="P117" s="25" t="s">
        <v>46</v>
      </c>
      <c r="Q117" s="25" t="s">
        <v>47</v>
      </c>
      <c r="R117" s="31" t="s">
        <v>47</v>
      </c>
      <c r="S117" s="25" t="s">
        <v>48</v>
      </c>
      <c r="T117" s="25" t="s">
        <v>48</v>
      </c>
      <c r="U117" s="25" t="s">
        <v>48</v>
      </c>
      <c r="V117" s="25" t="s">
        <v>47</v>
      </c>
      <c r="W117" s="25">
        <v>18</v>
      </c>
      <c r="X117" s="25">
        <v>59</v>
      </c>
      <c r="Y117" s="25">
        <v>18</v>
      </c>
      <c r="Z117" s="25">
        <v>59</v>
      </c>
      <c r="AA117" s="25" t="s">
        <v>384</v>
      </c>
      <c r="AB117" s="25" t="s">
        <v>421</v>
      </c>
      <c r="AC117" s="25"/>
      <c r="AD117" s="4"/>
      <c r="AE117" s="4"/>
    </row>
    <row r="118" s="5" customFormat="1" ht="45" spans="1:31">
      <c r="A118" s="25">
        <v>107</v>
      </c>
      <c r="B118" s="35" t="s">
        <v>422</v>
      </c>
      <c r="C118" s="25" t="s">
        <v>423</v>
      </c>
      <c r="D118" s="25" t="s">
        <v>67</v>
      </c>
      <c r="E118" s="25" t="s">
        <v>67</v>
      </c>
      <c r="F118" s="25" t="s">
        <v>424</v>
      </c>
      <c r="G118" s="25" t="s">
        <v>68</v>
      </c>
      <c r="H118" s="25" t="s">
        <v>45</v>
      </c>
      <c r="I118" s="25">
        <f t="shared" si="8"/>
        <v>41</v>
      </c>
      <c r="J118" s="25">
        <f t="shared" si="9"/>
        <v>41</v>
      </c>
      <c r="K118" s="25">
        <v>41</v>
      </c>
      <c r="L118" s="25"/>
      <c r="M118" s="25"/>
      <c r="N118" s="25"/>
      <c r="O118" s="25"/>
      <c r="P118" s="25" t="s">
        <v>46</v>
      </c>
      <c r="Q118" s="25" t="s">
        <v>47</v>
      </c>
      <c r="R118" s="31" t="s">
        <v>47</v>
      </c>
      <c r="S118" s="25" t="s">
        <v>48</v>
      </c>
      <c r="T118" s="25" t="s">
        <v>48</v>
      </c>
      <c r="U118" s="25" t="s">
        <v>48</v>
      </c>
      <c r="V118" s="25" t="s">
        <v>47</v>
      </c>
      <c r="W118" s="25">
        <v>10</v>
      </c>
      <c r="X118" s="25">
        <v>27</v>
      </c>
      <c r="Y118" s="25">
        <v>30</v>
      </c>
      <c r="Z118" s="25">
        <v>88</v>
      </c>
      <c r="AA118" s="25" t="s">
        <v>425</v>
      </c>
      <c r="AB118" s="25" t="s">
        <v>426</v>
      </c>
      <c r="AC118" s="25"/>
      <c r="AD118" s="4"/>
      <c r="AE118" s="4"/>
    </row>
    <row r="119" s="5" customFormat="1" ht="33.75" spans="1:31">
      <c r="A119" s="25">
        <v>108</v>
      </c>
      <c r="B119" s="35" t="s">
        <v>427</v>
      </c>
      <c r="C119" s="35" t="s">
        <v>428</v>
      </c>
      <c r="D119" s="25" t="s">
        <v>67</v>
      </c>
      <c r="E119" s="25" t="s">
        <v>67</v>
      </c>
      <c r="F119" s="25" t="s">
        <v>424</v>
      </c>
      <c r="G119" s="25" t="s">
        <v>68</v>
      </c>
      <c r="H119" s="25" t="s">
        <v>45</v>
      </c>
      <c r="I119" s="25">
        <f t="shared" si="8"/>
        <v>33</v>
      </c>
      <c r="J119" s="25">
        <f t="shared" si="9"/>
        <v>33</v>
      </c>
      <c r="K119" s="25">
        <v>33</v>
      </c>
      <c r="L119" s="25"/>
      <c r="M119" s="25"/>
      <c r="N119" s="25"/>
      <c r="O119" s="25"/>
      <c r="P119" s="25" t="s">
        <v>46</v>
      </c>
      <c r="Q119" s="25" t="s">
        <v>47</v>
      </c>
      <c r="R119" s="31" t="s">
        <v>47</v>
      </c>
      <c r="S119" s="25" t="s">
        <v>48</v>
      </c>
      <c r="T119" s="25" t="s">
        <v>48</v>
      </c>
      <c r="U119" s="25" t="s">
        <v>48</v>
      </c>
      <c r="V119" s="25" t="s">
        <v>47</v>
      </c>
      <c r="W119" s="25">
        <v>6</v>
      </c>
      <c r="X119" s="25">
        <v>11</v>
      </c>
      <c r="Y119" s="25">
        <v>18</v>
      </c>
      <c r="Z119" s="25">
        <v>35</v>
      </c>
      <c r="AA119" s="35" t="s">
        <v>429</v>
      </c>
      <c r="AB119" s="35" t="s">
        <v>430</v>
      </c>
      <c r="AC119" s="25"/>
      <c r="AD119" s="4"/>
      <c r="AE119" s="4"/>
    </row>
    <row r="120" s="5" customFormat="1" ht="33.75" spans="1:31">
      <c r="A120" s="25">
        <v>109</v>
      </c>
      <c r="B120" s="35" t="s">
        <v>431</v>
      </c>
      <c r="C120" s="35" t="s">
        <v>432</v>
      </c>
      <c r="D120" s="25" t="s">
        <v>67</v>
      </c>
      <c r="E120" s="25" t="s">
        <v>67</v>
      </c>
      <c r="F120" s="25" t="s">
        <v>424</v>
      </c>
      <c r="G120" s="25" t="s">
        <v>68</v>
      </c>
      <c r="H120" s="25" t="s">
        <v>45</v>
      </c>
      <c r="I120" s="25">
        <f t="shared" si="8"/>
        <v>10</v>
      </c>
      <c r="J120" s="25">
        <f t="shared" si="9"/>
        <v>10</v>
      </c>
      <c r="K120" s="25">
        <v>10</v>
      </c>
      <c r="L120" s="25"/>
      <c r="M120" s="25"/>
      <c r="N120" s="25"/>
      <c r="O120" s="25"/>
      <c r="P120" s="25" t="s">
        <v>46</v>
      </c>
      <c r="Q120" s="25" t="s">
        <v>47</v>
      </c>
      <c r="R120" s="31" t="s">
        <v>47</v>
      </c>
      <c r="S120" s="25" t="s">
        <v>48</v>
      </c>
      <c r="T120" s="25" t="s">
        <v>48</v>
      </c>
      <c r="U120" s="25" t="s">
        <v>48</v>
      </c>
      <c r="V120" s="25" t="s">
        <v>47</v>
      </c>
      <c r="W120" s="25">
        <v>15</v>
      </c>
      <c r="X120" s="25">
        <v>45</v>
      </c>
      <c r="Y120" s="25">
        <v>58</v>
      </c>
      <c r="Z120" s="25">
        <v>200</v>
      </c>
      <c r="AA120" s="25" t="s">
        <v>433</v>
      </c>
      <c r="AB120" s="25" t="s">
        <v>434</v>
      </c>
      <c r="AC120" s="25"/>
      <c r="AD120" s="4"/>
      <c r="AE120" s="4"/>
    </row>
    <row r="121" s="5" customFormat="1" ht="45" spans="1:31">
      <c r="A121" s="25">
        <v>110</v>
      </c>
      <c r="B121" s="35" t="s">
        <v>435</v>
      </c>
      <c r="C121" s="35" t="s">
        <v>436</v>
      </c>
      <c r="D121" s="25" t="s">
        <v>67</v>
      </c>
      <c r="E121" s="25" t="s">
        <v>67</v>
      </c>
      <c r="F121" s="25" t="s">
        <v>437</v>
      </c>
      <c r="G121" s="25" t="s">
        <v>68</v>
      </c>
      <c r="H121" s="25" t="s">
        <v>45</v>
      </c>
      <c r="I121" s="25">
        <f t="shared" si="8"/>
        <v>32</v>
      </c>
      <c r="J121" s="25">
        <f t="shared" si="9"/>
        <v>32</v>
      </c>
      <c r="K121" s="25">
        <v>32</v>
      </c>
      <c r="L121" s="25"/>
      <c r="M121" s="25"/>
      <c r="N121" s="25"/>
      <c r="O121" s="25"/>
      <c r="P121" s="25" t="s">
        <v>46</v>
      </c>
      <c r="Q121" s="25" t="s">
        <v>47</v>
      </c>
      <c r="R121" s="31" t="s">
        <v>47</v>
      </c>
      <c r="S121" s="25" t="s">
        <v>48</v>
      </c>
      <c r="T121" s="25" t="s">
        <v>48</v>
      </c>
      <c r="U121" s="25" t="s">
        <v>48</v>
      </c>
      <c r="V121" s="25" t="s">
        <v>47</v>
      </c>
      <c r="W121" s="25">
        <v>25</v>
      </c>
      <c r="X121" s="25">
        <v>80</v>
      </c>
      <c r="Y121" s="25">
        <v>70</v>
      </c>
      <c r="Z121" s="38">
        <v>150</v>
      </c>
      <c r="AA121" s="35" t="s">
        <v>438</v>
      </c>
      <c r="AB121" s="35" t="s">
        <v>439</v>
      </c>
      <c r="AC121" s="25"/>
      <c r="AD121" s="4"/>
      <c r="AE121" s="4"/>
    </row>
    <row r="122" s="5" customFormat="1" ht="33.75" spans="1:31">
      <c r="A122" s="25">
        <v>111</v>
      </c>
      <c r="B122" s="25" t="s">
        <v>440</v>
      </c>
      <c r="C122" s="25" t="s">
        <v>441</v>
      </c>
      <c r="D122" s="25" t="s">
        <v>67</v>
      </c>
      <c r="E122" s="25" t="s">
        <v>67</v>
      </c>
      <c r="F122" s="25" t="s">
        <v>437</v>
      </c>
      <c r="G122" s="25" t="s">
        <v>68</v>
      </c>
      <c r="H122" s="25" t="s">
        <v>45</v>
      </c>
      <c r="I122" s="25">
        <f t="shared" si="8"/>
        <v>38</v>
      </c>
      <c r="J122" s="25">
        <f t="shared" si="9"/>
        <v>38</v>
      </c>
      <c r="K122" s="25">
        <v>38</v>
      </c>
      <c r="L122" s="25"/>
      <c r="M122" s="25"/>
      <c r="N122" s="25"/>
      <c r="O122" s="25"/>
      <c r="P122" s="25" t="s">
        <v>46</v>
      </c>
      <c r="Q122" s="25" t="s">
        <v>47</v>
      </c>
      <c r="R122" s="31" t="s">
        <v>47</v>
      </c>
      <c r="S122" s="25" t="s">
        <v>48</v>
      </c>
      <c r="T122" s="25" t="s">
        <v>48</v>
      </c>
      <c r="U122" s="25" t="s">
        <v>48</v>
      </c>
      <c r="V122" s="25" t="s">
        <v>47</v>
      </c>
      <c r="W122" s="25">
        <v>12</v>
      </c>
      <c r="X122" s="25">
        <v>42</v>
      </c>
      <c r="Y122" s="25">
        <v>85</v>
      </c>
      <c r="Z122" s="25">
        <v>267</v>
      </c>
      <c r="AA122" s="25" t="s">
        <v>442</v>
      </c>
      <c r="AB122" s="25" t="s">
        <v>443</v>
      </c>
      <c r="AC122" s="25"/>
      <c r="AD122" s="4"/>
      <c r="AE122" s="4"/>
    </row>
    <row r="123" s="5" customFormat="1" ht="33.75" spans="1:31">
      <c r="A123" s="25">
        <v>112</v>
      </c>
      <c r="B123" s="25" t="s">
        <v>444</v>
      </c>
      <c r="C123" s="35" t="s">
        <v>445</v>
      </c>
      <c r="D123" s="25" t="s">
        <v>67</v>
      </c>
      <c r="E123" s="25" t="s">
        <v>67</v>
      </c>
      <c r="F123" s="25" t="s">
        <v>446</v>
      </c>
      <c r="G123" s="25" t="s">
        <v>68</v>
      </c>
      <c r="H123" s="25" t="s">
        <v>45</v>
      </c>
      <c r="I123" s="25">
        <f t="shared" si="8"/>
        <v>13</v>
      </c>
      <c r="J123" s="25">
        <f t="shared" si="9"/>
        <v>13</v>
      </c>
      <c r="K123" s="25">
        <v>13</v>
      </c>
      <c r="L123" s="25"/>
      <c r="M123" s="25"/>
      <c r="N123" s="25"/>
      <c r="O123" s="25"/>
      <c r="P123" s="25" t="s">
        <v>46</v>
      </c>
      <c r="Q123" s="25" t="s">
        <v>47</v>
      </c>
      <c r="R123" s="31" t="s">
        <v>47</v>
      </c>
      <c r="S123" s="25" t="s">
        <v>48</v>
      </c>
      <c r="T123" s="25" t="s">
        <v>48</v>
      </c>
      <c r="U123" s="25" t="s">
        <v>48</v>
      </c>
      <c r="V123" s="25" t="s">
        <v>47</v>
      </c>
      <c r="W123" s="25">
        <v>8</v>
      </c>
      <c r="X123" s="25">
        <v>25</v>
      </c>
      <c r="Y123" s="25">
        <v>16</v>
      </c>
      <c r="Z123" s="25">
        <v>45</v>
      </c>
      <c r="AA123" s="25" t="s">
        <v>447</v>
      </c>
      <c r="AB123" s="25" t="s">
        <v>448</v>
      </c>
      <c r="AC123" s="25"/>
      <c r="AD123" s="4"/>
      <c r="AE123" s="4"/>
    </row>
    <row r="124" s="5" customFormat="1" ht="45" spans="1:31">
      <c r="A124" s="25">
        <v>113</v>
      </c>
      <c r="B124" s="35" t="s">
        <v>449</v>
      </c>
      <c r="C124" s="25" t="s">
        <v>450</v>
      </c>
      <c r="D124" s="25" t="s">
        <v>67</v>
      </c>
      <c r="E124" s="25" t="s">
        <v>67</v>
      </c>
      <c r="F124" s="25" t="s">
        <v>451</v>
      </c>
      <c r="G124" s="25" t="s">
        <v>68</v>
      </c>
      <c r="H124" s="25" t="s">
        <v>45</v>
      </c>
      <c r="I124" s="25">
        <f t="shared" si="8"/>
        <v>68</v>
      </c>
      <c r="J124" s="25">
        <f t="shared" si="9"/>
        <v>68</v>
      </c>
      <c r="K124" s="25">
        <v>68</v>
      </c>
      <c r="L124" s="25"/>
      <c r="M124" s="25"/>
      <c r="N124" s="25"/>
      <c r="O124" s="25"/>
      <c r="P124" s="25" t="s">
        <v>46</v>
      </c>
      <c r="Q124" s="25" t="s">
        <v>47</v>
      </c>
      <c r="R124" s="25" t="s">
        <v>48</v>
      </c>
      <c r="S124" s="25" t="s">
        <v>48</v>
      </c>
      <c r="T124" s="25" t="s">
        <v>48</v>
      </c>
      <c r="U124" s="25" t="s">
        <v>48</v>
      </c>
      <c r="V124" s="25" t="s">
        <v>47</v>
      </c>
      <c r="W124" s="25">
        <v>20</v>
      </c>
      <c r="X124" s="25">
        <v>65</v>
      </c>
      <c r="Y124" s="25">
        <v>60</v>
      </c>
      <c r="Z124" s="25">
        <v>130</v>
      </c>
      <c r="AA124" s="25" t="s">
        <v>438</v>
      </c>
      <c r="AB124" s="25" t="s">
        <v>452</v>
      </c>
      <c r="AC124" s="25"/>
      <c r="AD124" s="4"/>
      <c r="AE124" s="4"/>
    </row>
    <row r="125" s="11" customFormat="1" ht="45" spans="1:31">
      <c r="A125" s="25">
        <v>114</v>
      </c>
      <c r="B125" s="25" t="s">
        <v>453</v>
      </c>
      <c r="C125" s="25" t="s">
        <v>454</v>
      </c>
      <c r="D125" s="38" t="s">
        <v>72</v>
      </c>
      <c r="E125" s="38" t="s">
        <v>72</v>
      </c>
      <c r="F125" s="38" t="s">
        <v>455</v>
      </c>
      <c r="G125" s="25" t="s">
        <v>180</v>
      </c>
      <c r="H125" s="25" t="s">
        <v>45</v>
      </c>
      <c r="I125" s="25">
        <f t="shared" si="8"/>
        <v>96</v>
      </c>
      <c r="J125" s="25">
        <f t="shared" si="9"/>
        <v>96</v>
      </c>
      <c r="K125" s="38">
        <v>96</v>
      </c>
      <c r="L125" s="38"/>
      <c r="M125" s="38"/>
      <c r="N125" s="38"/>
      <c r="O125" s="27"/>
      <c r="P125" s="25" t="s">
        <v>46</v>
      </c>
      <c r="Q125" s="25" t="s">
        <v>47</v>
      </c>
      <c r="R125" s="31" t="s">
        <v>47</v>
      </c>
      <c r="S125" s="25" t="s">
        <v>48</v>
      </c>
      <c r="T125" s="25" t="s">
        <v>48</v>
      </c>
      <c r="U125" s="25" t="s">
        <v>48</v>
      </c>
      <c r="V125" s="25" t="s">
        <v>47</v>
      </c>
      <c r="W125" s="39">
        <v>31</v>
      </c>
      <c r="X125" s="39">
        <v>102</v>
      </c>
      <c r="Y125" s="39">
        <v>65</v>
      </c>
      <c r="Z125" s="39">
        <v>141</v>
      </c>
      <c r="AA125" s="25" t="s">
        <v>456</v>
      </c>
      <c r="AB125" s="25" t="s">
        <v>457</v>
      </c>
      <c r="AC125" s="25"/>
      <c r="AD125" s="4"/>
      <c r="AE125" s="4"/>
    </row>
    <row r="126" s="11" customFormat="1" ht="33.75" spans="1:31">
      <c r="A126" s="25">
        <v>115</v>
      </c>
      <c r="B126" s="25" t="s">
        <v>458</v>
      </c>
      <c r="C126" s="25" t="s">
        <v>459</v>
      </c>
      <c r="D126" s="38" t="s">
        <v>460</v>
      </c>
      <c r="E126" s="38" t="s">
        <v>72</v>
      </c>
      <c r="F126" s="38" t="s">
        <v>460</v>
      </c>
      <c r="G126" s="25" t="s">
        <v>461</v>
      </c>
      <c r="H126" s="25" t="s">
        <v>45</v>
      </c>
      <c r="I126" s="25">
        <f t="shared" si="8"/>
        <v>46</v>
      </c>
      <c r="J126" s="25">
        <f t="shared" si="9"/>
        <v>46</v>
      </c>
      <c r="K126" s="27">
        <v>46</v>
      </c>
      <c r="L126" s="27"/>
      <c r="M126" s="27"/>
      <c r="N126" s="27"/>
      <c r="O126" s="25"/>
      <c r="P126" s="25" t="s">
        <v>46</v>
      </c>
      <c r="Q126" s="25" t="s">
        <v>47</v>
      </c>
      <c r="R126" s="25" t="s">
        <v>48</v>
      </c>
      <c r="S126" s="25" t="s">
        <v>48</v>
      </c>
      <c r="T126" s="25" t="s">
        <v>48</v>
      </c>
      <c r="U126" s="25" t="s">
        <v>48</v>
      </c>
      <c r="V126" s="25" t="s">
        <v>47</v>
      </c>
      <c r="W126" s="25">
        <v>23</v>
      </c>
      <c r="X126" s="25">
        <v>59</v>
      </c>
      <c r="Y126" s="25">
        <v>30</v>
      </c>
      <c r="Z126" s="25">
        <v>86</v>
      </c>
      <c r="AA126" s="25" t="s">
        <v>462</v>
      </c>
      <c r="AB126" s="25" t="s">
        <v>463</v>
      </c>
      <c r="AC126" s="36"/>
      <c r="AD126" s="4"/>
      <c r="AE126" s="4"/>
    </row>
    <row r="127" s="11" customFormat="1" ht="33.75" spans="1:31">
      <c r="A127" s="25">
        <v>116</v>
      </c>
      <c r="B127" s="25" t="s">
        <v>464</v>
      </c>
      <c r="C127" s="25" t="s">
        <v>465</v>
      </c>
      <c r="D127" s="38" t="s">
        <v>72</v>
      </c>
      <c r="E127" s="38" t="s">
        <v>72</v>
      </c>
      <c r="F127" s="38" t="s">
        <v>466</v>
      </c>
      <c r="G127" s="25" t="s">
        <v>180</v>
      </c>
      <c r="H127" s="25" t="s">
        <v>45</v>
      </c>
      <c r="I127" s="25">
        <f t="shared" si="8"/>
        <v>35</v>
      </c>
      <c r="J127" s="25">
        <f t="shared" si="9"/>
        <v>35</v>
      </c>
      <c r="K127" s="27">
        <v>35</v>
      </c>
      <c r="L127" s="27"/>
      <c r="M127" s="27"/>
      <c r="N127" s="27"/>
      <c r="O127" s="25"/>
      <c r="P127" s="25" t="s">
        <v>46</v>
      </c>
      <c r="Q127" s="25" t="s">
        <v>47</v>
      </c>
      <c r="R127" s="25" t="s">
        <v>48</v>
      </c>
      <c r="S127" s="25" t="s">
        <v>48</v>
      </c>
      <c r="T127" s="25" t="s">
        <v>48</v>
      </c>
      <c r="U127" s="25" t="s">
        <v>48</v>
      </c>
      <c r="V127" s="25" t="s">
        <v>47</v>
      </c>
      <c r="W127" s="38">
        <v>12</v>
      </c>
      <c r="X127" s="38">
        <v>48</v>
      </c>
      <c r="Y127" s="38">
        <v>40</v>
      </c>
      <c r="Z127" s="38">
        <v>150</v>
      </c>
      <c r="AA127" s="38" t="s">
        <v>467</v>
      </c>
      <c r="AB127" s="25" t="s">
        <v>468</v>
      </c>
      <c r="AC127" s="36"/>
      <c r="AD127" s="4"/>
      <c r="AE127" s="4"/>
    </row>
    <row r="128" s="11" customFormat="1" ht="78.75" spans="1:31">
      <c r="A128" s="25">
        <v>117</v>
      </c>
      <c r="B128" s="25" t="s">
        <v>469</v>
      </c>
      <c r="C128" s="25" t="s">
        <v>470</v>
      </c>
      <c r="D128" s="38" t="s">
        <v>72</v>
      </c>
      <c r="E128" s="38" t="s">
        <v>72</v>
      </c>
      <c r="F128" s="38" t="s">
        <v>471</v>
      </c>
      <c r="G128" s="25" t="s">
        <v>180</v>
      </c>
      <c r="H128" s="25" t="s">
        <v>45</v>
      </c>
      <c r="I128" s="25">
        <f t="shared" si="8"/>
        <v>27</v>
      </c>
      <c r="J128" s="25">
        <f t="shared" si="9"/>
        <v>27</v>
      </c>
      <c r="K128" s="27">
        <v>27</v>
      </c>
      <c r="L128" s="27"/>
      <c r="M128" s="27"/>
      <c r="N128" s="27"/>
      <c r="O128" s="25"/>
      <c r="P128" s="25" t="s">
        <v>46</v>
      </c>
      <c r="Q128" s="25" t="s">
        <v>47</v>
      </c>
      <c r="R128" s="25" t="s">
        <v>48</v>
      </c>
      <c r="S128" s="25" t="s">
        <v>48</v>
      </c>
      <c r="T128" s="25" t="s">
        <v>48</v>
      </c>
      <c r="U128" s="25" t="s">
        <v>48</v>
      </c>
      <c r="V128" s="25" t="s">
        <v>47</v>
      </c>
      <c r="W128" s="38">
        <v>25</v>
      </c>
      <c r="X128" s="38">
        <v>68</v>
      </c>
      <c r="Y128" s="38">
        <v>25</v>
      </c>
      <c r="Z128" s="38">
        <v>86</v>
      </c>
      <c r="AA128" s="25" t="s">
        <v>472</v>
      </c>
      <c r="AB128" s="25" t="s">
        <v>473</v>
      </c>
      <c r="AC128" s="36"/>
      <c r="AD128" s="4"/>
      <c r="AE128" s="4"/>
    </row>
    <row r="129" s="11" customFormat="1" ht="56.25" spans="1:31">
      <c r="A129" s="25">
        <v>118</v>
      </c>
      <c r="B129" s="25" t="s">
        <v>474</v>
      </c>
      <c r="C129" s="25" t="s">
        <v>475</v>
      </c>
      <c r="D129" s="38" t="s">
        <v>72</v>
      </c>
      <c r="E129" s="38" t="s">
        <v>72</v>
      </c>
      <c r="F129" s="38" t="s">
        <v>476</v>
      </c>
      <c r="G129" s="25" t="s">
        <v>180</v>
      </c>
      <c r="H129" s="25" t="s">
        <v>45</v>
      </c>
      <c r="I129" s="25">
        <f t="shared" si="8"/>
        <v>26.5</v>
      </c>
      <c r="J129" s="25">
        <f t="shared" si="9"/>
        <v>26.5</v>
      </c>
      <c r="K129" s="27">
        <v>26.5</v>
      </c>
      <c r="L129" s="27"/>
      <c r="M129" s="27"/>
      <c r="N129" s="27"/>
      <c r="O129" s="25"/>
      <c r="P129" s="25" t="s">
        <v>46</v>
      </c>
      <c r="Q129" s="25" t="s">
        <v>47</v>
      </c>
      <c r="R129" s="25" t="s">
        <v>48</v>
      </c>
      <c r="S129" s="25" t="s">
        <v>48</v>
      </c>
      <c r="T129" s="25" t="s">
        <v>48</v>
      </c>
      <c r="U129" s="25" t="s">
        <v>48</v>
      </c>
      <c r="V129" s="25" t="s">
        <v>47</v>
      </c>
      <c r="W129" s="38">
        <v>18</v>
      </c>
      <c r="X129" s="38">
        <v>42</v>
      </c>
      <c r="Y129" s="38">
        <v>88</v>
      </c>
      <c r="Z129" s="38">
        <v>241</v>
      </c>
      <c r="AA129" s="25" t="s">
        <v>477</v>
      </c>
      <c r="AB129" s="25" t="s">
        <v>478</v>
      </c>
      <c r="AC129" s="25"/>
      <c r="AD129" s="4"/>
      <c r="AE129" s="4"/>
    </row>
    <row r="130" s="11" customFormat="1" ht="45" spans="1:31">
      <c r="A130" s="25">
        <v>119</v>
      </c>
      <c r="B130" s="25" t="s">
        <v>479</v>
      </c>
      <c r="C130" s="25" t="s">
        <v>480</v>
      </c>
      <c r="D130" s="38" t="s">
        <v>72</v>
      </c>
      <c r="E130" s="38" t="s">
        <v>72</v>
      </c>
      <c r="F130" s="38" t="s">
        <v>481</v>
      </c>
      <c r="G130" s="25" t="s">
        <v>180</v>
      </c>
      <c r="H130" s="25" t="s">
        <v>45</v>
      </c>
      <c r="I130" s="25">
        <f t="shared" si="8"/>
        <v>8.5</v>
      </c>
      <c r="J130" s="25">
        <f t="shared" si="9"/>
        <v>8.5</v>
      </c>
      <c r="K130" s="27">
        <v>8.5</v>
      </c>
      <c r="L130" s="27"/>
      <c r="M130" s="27"/>
      <c r="N130" s="27"/>
      <c r="O130" s="25"/>
      <c r="P130" s="25" t="s">
        <v>46</v>
      </c>
      <c r="Q130" s="25" t="s">
        <v>47</v>
      </c>
      <c r="R130" s="31" t="s">
        <v>47</v>
      </c>
      <c r="S130" s="25" t="s">
        <v>48</v>
      </c>
      <c r="T130" s="25" t="s">
        <v>48</v>
      </c>
      <c r="U130" s="25" t="s">
        <v>48</v>
      </c>
      <c r="V130" s="25" t="s">
        <v>47</v>
      </c>
      <c r="W130" s="25">
        <v>5</v>
      </c>
      <c r="X130" s="25">
        <v>18</v>
      </c>
      <c r="Y130" s="38">
        <v>45</v>
      </c>
      <c r="Z130" s="25">
        <v>126</v>
      </c>
      <c r="AA130" s="25" t="s">
        <v>482</v>
      </c>
      <c r="AB130" s="25" t="s">
        <v>483</v>
      </c>
      <c r="AC130" s="25"/>
      <c r="AD130" s="4"/>
      <c r="AE130" s="4"/>
    </row>
    <row r="131" s="12" customFormat="1" ht="33.75" spans="1:31">
      <c r="A131" s="25">
        <v>120</v>
      </c>
      <c r="B131" s="25" t="s">
        <v>484</v>
      </c>
      <c r="C131" s="25" t="s">
        <v>485</v>
      </c>
      <c r="D131" s="38" t="s">
        <v>72</v>
      </c>
      <c r="E131" s="38" t="s">
        <v>72</v>
      </c>
      <c r="F131" s="38" t="s">
        <v>481</v>
      </c>
      <c r="G131" s="25" t="s">
        <v>180</v>
      </c>
      <c r="H131" s="25" t="s">
        <v>45</v>
      </c>
      <c r="I131" s="25">
        <f t="shared" si="8"/>
        <v>48</v>
      </c>
      <c r="J131" s="25">
        <f t="shared" si="9"/>
        <v>48</v>
      </c>
      <c r="K131" s="27">
        <v>48</v>
      </c>
      <c r="L131" s="27"/>
      <c r="M131" s="27"/>
      <c r="N131" s="27"/>
      <c r="O131" s="38"/>
      <c r="P131" s="25" t="s">
        <v>46</v>
      </c>
      <c r="Q131" s="25" t="s">
        <v>47</v>
      </c>
      <c r="R131" s="31" t="s">
        <v>47</v>
      </c>
      <c r="S131" s="25" t="s">
        <v>48</v>
      </c>
      <c r="T131" s="25" t="s">
        <v>48</v>
      </c>
      <c r="U131" s="25" t="s">
        <v>48</v>
      </c>
      <c r="V131" s="25" t="s">
        <v>47</v>
      </c>
      <c r="W131" s="25">
        <v>34</v>
      </c>
      <c r="X131" s="25">
        <v>96</v>
      </c>
      <c r="Y131" s="38">
        <v>34</v>
      </c>
      <c r="Z131" s="25">
        <v>96</v>
      </c>
      <c r="AA131" s="25" t="s">
        <v>486</v>
      </c>
      <c r="AB131" s="25" t="s">
        <v>487</v>
      </c>
      <c r="AC131" s="36"/>
      <c r="AD131" s="4"/>
      <c r="AE131" s="4"/>
    </row>
    <row r="132" s="12" customFormat="1" ht="33.75" spans="1:31">
      <c r="A132" s="25">
        <v>121</v>
      </c>
      <c r="B132" s="25" t="s">
        <v>488</v>
      </c>
      <c r="C132" s="25" t="s">
        <v>489</v>
      </c>
      <c r="D132" s="38" t="s">
        <v>72</v>
      </c>
      <c r="E132" s="38" t="s">
        <v>72</v>
      </c>
      <c r="F132" s="25" t="s">
        <v>490</v>
      </c>
      <c r="G132" s="25" t="s">
        <v>180</v>
      </c>
      <c r="H132" s="25" t="s">
        <v>45</v>
      </c>
      <c r="I132" s="25">
        <f t="shared" si="8"/>
        <v>16</v>
      </c>
      <c r="J132" s="25">
        <f t="shared" si="9"/>
        <v>16</v>
      </c>
      <c r="K132" s="27">
        <v>16</v>
      </c>
      <c r="L132" s="27"/>
      <c r="M132" s="27"/>
      <c r="N132" s="27"/>
      <c r="O132" s="38"/>
      <c r="P132" s="25" t="s">
        <v>46</v>
      </c>
      <c r="Q132" s="25" t="s">
        <v>47</v>
      </c>
      <c r="R132" s="31" t="s">
        <v>47</v>
      </c>
      <c r="S132" s="25" t="s">
        <v>48</v>
      </c>
      <c r="T132" s="25" t="s">
        <v>48</v>
      </c>
      <c r="U132" s="25" t="s">
        <v>48</v>
      </c>
      <c r="V132" s="25" t="s">
        <v>47</v>
      </c>
      <c r="W132" s="25">
        <v>9</v>
      </c>
      <c r="X132" s="25">
        <v>28</v>
      </c>
      <c r="Y132" s="38">
        <v>18</v>
      </c>
      <c r="Z132" s="25">
        <v>42</v>
      </c>
      <c r="AA132" s="25" t="s">
        <v>491</v>
      </c>
      <c r="AB132" s="25" t="s">
        <v>492</v>
      </c>
      <c r="AC132" s="37"/>
      <c r="AD132" s="4"/>
      <c r="AE132" s="4"/>
    </row>
    <row r="133" s="11" customFormat="1" ht="33.75" spans="1:31">
      <c r="A133" s="25">
        <v>122</v>
      </c>
      <c r="B133" s="25" t="s">
        <v>493</v>
      </c>
      <c r="C133" s="25" t="s">
        <v>494</v>
      </c>
      <c r="D133" s="38" t="s">
        <v>72</v>
      </c>
      <c r="E133" s="38" t="s">
        <v>72</v>
      </c>
      <c r="F133" s="38" t="s">
        <v>471</v>
      </c>
      <c r="G133" s="25" t="s">
        <v>180</v>
      </c>
      <c r="H133" s="25" t="s">
        <v>45</v>
      </c>
      <c r="I133" s="25">
        <f t="shared" ref="I133:I196" si="12">J133+O133</f>
        <v>13.2</v>
      </c>
      <c r="J133" s="25">
        <f t="shared" ref="J133:J196" si="13">K133+L133+M133+N133</f>
        <v>13.2</v>
      </c>
      <c r="K133" s="27">
        <v>13.2</v>
      </c>
      <c r="L133" s="27"/>
      <c r="M133" s="27"/>
      <c r="N133" s="27"/>
      <c r="O133" s="25"/>
      <c r="P133" s="25" t="s">
        <v>46</v>
      </c>
      <c r="Q133" s="25" t="s">
        <v>47</v>
      </c>
      <c r="R133" s="25" t="s">
        <v>48</v>
      </c>
      <c r="S133" s="25" t="s">
        <v>48</v>
      </c>
      <c r="T133" s="25" t="s">
        <v>48</v>
      </c>
      <c r="U133" s="25" t="s">
        <v>48</v>
      </c>
      <c r="V133" s="25" t="s">
        <v>47</v>
      </c>
      <c r="W133" s="25">
        <v>17</v>
      </c>
      <c r="X133" s="25">
        <v>68</v>
      </c>
      <c r="Y133" s="38">
        <v>46</v>
      </c>
      <c r="Z133" s="25">
        <v>136</v>
      </c>
      <c r="AA133" s="25" t="s">
        <v>495</v>
      </c>
      <c r="AB133" s="25" t="s">
        <v>496</v>
      </c>
      <c r="AC133" s="36"/>
      <c r="AD133" s="4"/>
      <c r="AE133" s="4"/>
    </row>
    <row r="134" s="5" customFormat="1" ht="45" spans="1:31">
      <c r="A134" s="25">
        <v>123</v>
      </c>
      <c r="B134" s="25" t="s">
        <v>497</v>
      </c>
      <c r="C134" s="25" t="s">
        <v>498</v>
      </c>
      <c r="D134" s="25" t="s">
        <v>79</v>
      </c>
      <c r="E134" s="25" t="s">
        <v>79</v>
      </c>
      <c r="F134" s="25" t="s">
        <v>499</v>
      </c>
      <c r="G134" s="25" t="s">
        <v>74</v>
      </c>
      <c r="H134" s="25" t="s">
        <v>45</v>
      </c>
      <c r="I134" s="25">
        <f t="shared" si="12"/>
        <v>15</v>
      </c>
      <c r="J134" s="25">
        <f t="shared" si="13"/>
        <v>15</v>
      </c>
      <c r="K134" s="25">
        <v>15</v>
      </c>
      <c r="L134" s="25"/>
      <c r="M134" s="25"/>
      <c r="N134" s="25"/>
      <c r="O134" s="25"/>
      <c r="P134" s="25" t="s">
        <v>46</v>
      </c>
      <c r="Q134" s="25" t="s">
        <v>47</v>
      </c>
      <c r="R134" s="31" t="s">
        <v>47</v>
      </c>
      <c r="S134" s="25" t="s">
        <v>48</v>
      </c>
      <c r="T134" s="25" t="s">
        <v>48</v>
      </c>
      <c r="U134" s="25" t="s">
        <v>48</v>
      </c>
      <c r="V134" s="25" t="s">
        <v>47</v>
      </c>
      <c r="W134" s="25">
        <v>3</v>
      </c>
      <c r="X134" s="25">
        <v>9</v>
      </c>
      <c r="Y134" s="25">
        <v>20</v>
      </c>
      <c r="Z134" s="25">
        <v>30</v>
      </c>
      <c r="AA134" s="25" t="s">
        <v>500</v>
      </c>
      <c r="AB134" s="25" t="s">
        <v>501</v>
      </c>
      <c r="AC134" s="25"/>
      <c r="AD134" s="4"/>
      <c r="AE134" s="4"/>
    </row>
    <row r="135" s="5" customFormat="1" ht="45" spans="1:31">
      <c r="A135" s="25">
        <v>124</v>
      </c>
      <c r="B135" s="25" t="s">
        <v>502</v>
      </c>
      <c r="C135" s="25" t="s">
        <v>503</v>
      </c>
      <c r="D135" s="25" t="s">
        <v>79</v>
      </c>
      <c r="E135" s="25" t="s">
        <v>79</v>
      </c>
      <c r="F135" s="25" t="s">
        <v>499</v>
      </c>
      <c r="G135" s="25" t="s">
        <v>74</v>
      </c>
      <c r="H135" s="25" t="s">
        <v>45</v>
      </c>
      <c r="I135" s="25">
        <f t="shared" si="12"/>
        <v>16</v>
      </c>
      <c r="J135" s="25">
        <f t="shared" si="13"/>
        <v>16</v>
      </c>
      <c r="K135" s="25">
        <v>16</v>
      </c>
      <c r="L135" s="25"/>
      <c r="M135" s="25"/>
      <c r="N135" s="25"/>
      <c r="O135" s="25"/>
      <c r="P135" s="25" t="s">
        <v>46</v>
      </c>
      <c r="Q135" s="25" t="s">
        <v>47</v>
      </c>
      <c r="R135" s="31" t="s">
        <v>47</v>
      </c>
      <c r="S135" s="25" t="s">
        <v>48</v>
      </c>
      <c r="T135" s="25" t="s">
        <v>48</v>
      </c>
      <c r="U135" s="25" t="s">
        <v>48</v>
      </c>
      <c r="V135" s="25" t="s">
        <v>47</v>
      </c>
      <c r="W135" s="25">
        <v>6</v>
      </c>
      <c r="X135" s="25">
        <v>10</v>
      </c>
      <c r="Y135" s="25">
        <v>20</v>
      </c>
      <c r="Z135" s="25">
        <v>40</v>
      </c>
      <c r="AA135" s="25" t="s">
        <v>500</v>
      </c>
      <c r="AB135" s="25" t="s">
        <v>504</v>
      </c>
      <c r="AC135" s="25"/>
      <c r="AD135" s="4"/>
      <c r="AE135" s="4"/>
    </row>
    <row r="136" s="5" customFormat="1" ht="33.75" spans="1:31">
      <c r="A136" s="25">
        <v>125</v>
      </c>
      <c r="B136" s="25" t="s">
        <v>505</v>
      </c>
      <c r="C136" s="25" t="s">
        <v>506</v>
      </c>
      <c r="D136" s="25" t="s">
        <v>79</v>
      </c>
      <c r="E136" s="25" t="s">
        <v>79</v>
      </c>
      <c r="F136" s="25" t="s">
        <v>499</v>
      </c>
      <c r="G136" s="25" t="s">
        <v>74</v>
      </c>
      <c r="H136" s="25" t="s">
        <v>45</v>
      </c>
      <c r="I136" s="25">
        <f t="shared" si="12"/>
        <v>46</v>
      </c>
      <c r="J136" s="25">
        <f t="shared" si="13"/>
        <v>46</v>
      </c>
      <c r="K136" s="25">
        <v>46</v>
      </c>
      <c r="L136" s="25"/>
      <c r="M136" s="25"/>
      <c r="N136" s="25"/>
      <c r="O136" s="25"/>
      <c r="P136" s="25" t="s">
        <v>46</v>
      </c>
      <c r="Q136" s="25" t="s">
        <v>47</v>
      </c>
      <c r="R136" s="31" t="s">
        <v>47</v>
      </c>
      <c r="S136" s="25" t="s">
        <v>48</v>
      </c>
      <c r="T136" s="25" t="s">
        <v>48</v>
      </c>
      <c r="U136" s="25" t="s">
        <v>48</v>
      </c>
      <c r="V136" s="25" t="s">
        <v>47</v>
      </c>
      <c r="W136" s="25">
        <v>3</v>
      </c>
      <c r="X136" s="25">
        <v>8</v>
      </c>
      <c r="Y136" s="25">
        <v>23</v>
      </c>
      <c r="Z136" s="25">
        <v>30</v>
      </c>
      <c r="AA136" s="25" t="s">
        <v>500</v>
      </c>
      <c r="AB136" s="25" t="s">
        <v>507</v>
      </c>
      <c r="AC136" s="25"/>
      <c r="AD136" s="4"/>
      <c r="AE136" s="4"/>
    </row>
    <row r="137" s="5" customFormat="1" ht="33.75" spans="1:31">
      <c r="A137" s="25">
        <v>126</v>
      </c>
      <c r="B137" s="25" t="s">
        <v>508</v>
      </c>
      <c r="C137" s="25" t="s">
        <v>509</v>
      </c>
      <c r="D137" s="25" t="s">
        <v>79</v>
      </c>
      <c r="E137" s="25" t="s">
        <v>79</v>
      </c>
      <c r="F137" s="25" t="s">
        <v>510</v>
      </c>
      <c r="G137" s="25" t="s">
        <v>74</v>
      </c>
      <c r="H137" s="25" t="s">
        <v>45</v>
      </c>
      <c r="I137" s="25">
        <f t="shared" si="12"/>
        <v>20</v>
      </c>
      <c r="J137" s="25">
        <f t="shared" si="13"/>
        <v>20</v>
      </c>
      <c r="K137" s="25">
        <v>20</v>
      </c>
      <c r="L137" s="25"/>
      <c r="M137" s="25"/>
      <c r="N137" s="25"/>
      <c r="O137" s="25"/>
      <c r="P137" s="25" t="s">
        <v>46</v>
      </c>
      <c r="Q137" s="25" t="s">
        <v>47</v>
      </c>
      <c r="R137" s="31" t="s">
        <v>47</v>
      </c>
      <c r="S137" s="25" t="s">
        <v>48</v>
      </c>
      <c r="T137" s="25" t="s">
        <v>48</v>
      </c>
      <c r="U137" s="25" t="s">
        <v>48</v>
      </c>
      <c r="V137" s="25" t="s">
        <v>47</v>
      </c>
      <c r="W137" s="25">
        <v>2</v>
      </c>
      <c r="X137" s="25">
        <v>4</v>
      </c>
      <c r="Y137" s="25">
        <v>10</v>
      </c>
      <c r="Z137" s="25">
        <v>20</v>
      </c>
      <c r="AA137" s="25" t="s">
        <v>500</v>
      </c>
      <c r="AB137" s="25" t="s">
        <v>511</v>
      </c>
      <c r="AC137" s="25"/>
      <c r="AD137" s="4"/>
      <c r="AE137" s="4"/>
    </row>
    <row r="138" s="5" customFormat="1" ht="33.75" spans="1:31">
      <c r="A138" s="25">
        <v>127</v>
      </c>
      <c r="B138" s="25" t="s">
        <v>512</v>
      </c>
      <c r="C138" s="25" t="s">
        <v>513</v>
      </c>
      <c r="D138" s="25" t="s">
        <v>79</v>
      </c>
      <c r="E138" s="25" t="s">
        <v>79</v>
      </c>
      <c r="F138" s="25" t="s">
        <v>510</v>
      </c>
      <c r="G138" s="25" t="s">
        <v>74</v>
      </c>
      <c r="H138" s="25" t="s">
        <v>45</v>
      </c>
      <c r="I138" s="25">
        <f t="shared" si="12"/>
        <v>40</v>
      </c>
      <c r="J138" s="25">
        <f t="shared" si="13"/>
        <v>40</v>
      </c>
      <c r="K138" s="25">
        <v>40</v>
      </c>
      <c r="L138" s="25"/>
      <c r="M138" s="25"/>
      <c r="N138" s="25"/>
      <c r="O138" s="25"/>
      <c r="P138" s="25" t="s">
        <v>46</v>
      </c>
      <c r="Q138" s="25" t="s">
        <v>47</v>
      </c>
      <c r="R138" s="31" t="s">
        <v>47</v>
      </c>
      <c r="S138" s="25" t="s">
        <v>48</v>
      </c>
      <c r="T138" s="25" t="s">
        <v>48</v>
      </c>
      <c r="U138" s="25" t="s">
        <v>48</v>
      </c>
      <c r="V138" s="25" t="s">
        <v>47</v>
      </c>
      <c r="W138" s="25">
        <v>7</v>
      </c>
      <c r="X138" s="25">
        <v>10</v>
      </c>
      <c r="Y138" s="25">
        <v>20</v>
      </c>
      <c r="Z138" s="25">
        <v>40</v>
      </c>
      <c r="AA138" s="25" t="s">
        <v>500</v>
      </c>
      <c r="AB138" s="25" t="s">
        <v>514</v>
      </c>
      <c r="AC138" s="25"/>
      <c r="AD138" s="4"/>
      <c r="AE138" s="4"/>
    </row>
    <row r="139" s="5" customFormat="1" ht="33.75" spans="1:31">
      <c r="A139" s="25">
        <v>128</v>
      </c>
      <c r="B139" s="25" t="s">
        <v>515</v>
      </c>
      <c r="C139" s="25" t="s">
        <v>516</v>
      </c>
      <c r="D139" s="25" t="s">
        <v>79</v>
      </c>
      <c r="E139" s="25" t="s">
        <v>79</v>
      </c>
      <c r="F139" s="25" t="s">
        <v>510</v>
      </c>
      <c r="G139" s="25" t="s">
        <v>74</v>
      </c>
      <c r="H139" s="25" t="s">
        <v>45</v>
      </c>
      <c r="I139" s="25">
        <f t="shared" si="12"/>
        <v>17</v>
      </c>
      <c r="J139" s="25">
        <f t="shared" si="13"/>
        <v>17</v>
      </c>
      <c r="K139" s="25">
        <v>17</v>
      </c>
      <c r="L139" s="25"/>
      <c r="M139" s="25"/>
      <c r="N139" s="25"/>
      <c r="O139" s="25"/>
      <c r="P139" s="25" t="s">
        <v>46</v>
      </c>
      <c r="Q139" s="25" t="s">
        <v>47</v>
      </c>
      <c r="R139" s="31" t="s">
        <v>47</v>
      </c>
      <c r="S139" s="25" t="s">
        <v>48</v>
      </c>
      <c r="T139" s="25" t="s">
        <v>48</v>
      </c>
      <c r="U139" s="25" t="s">
        <v>48</v>
      </c>
      <c r="V139" s="25" t="s">
        <v>47</v>
      </c>
      <c r="W139" s="25">
        <v>3</v>
      </c>
      <c r="X139" s="25">
        <v>8</v>
      </c>
      <c r="Y139" s="25">
        <v>18</v>
      </c>
      <c r="Z139" s="25">
        <v>40</v>
      </c>
      <c r="AA139" s="25" t="s">
        <v>500</v>
      </c>
      <c r="AB139" s="25" t="s">
        <v>504</v>
      </c>
      <c r="AC139" s="25"/>
      <c r="AD139" s="4"/>
      <c r="AE139" s="4"/>
    </row>
    <row r="140" s="12" customFormat="1" ht="45" spans="1:31">
      <c r="A140" s="25">
        <v>129</v>
      </c>
      <c r="B140" s="25" t="s">
        <v>517</v>
      </c>
      <c r="C140" s="25" t="s">
        <v>518</v>
      </c>
      <c r="D140" s="25" t="s">
        <v>79</v>
      </c>
      <c r="E140" s="25" t="s">
        <v>79</v>
      </c>
      <c r="F140" s="25" t="s">
        <v>510</v>
      </c>
      <c r="G140" s="25" t="s">
        <v>74</v>
      </c>
      <c r="H140" s="25" t="s">
        <v>45</v>
      </c>
      <c r="I140" s="25">
        <f t="shared" si="12"/>
        <v>22</v>
      </c>
      <c r="J140" s="25">
        <f t="shared" si="13"/>
        <v>22</v>
      </c>
      <c r="K140" s="25">
        <v>22</v>
      </c>
      <c r="L140" s="25"/>
      <c r="M140" s="25"/>
      <c r="N140" s="25"/>
      <c r="O140" s="37"/>
      <c r="P140" s="25" t="s">
        <v>46</v>
      </c>
      <c r="Q140" s="25" t="s">
        <v>47</v>
      </c>
      <c r="R140" s="31" t="s">
        <v>47</v>
      </c>
      <c r="S140" s="25" t="s">
        <v>48</v>
      </c>
      <c r="T140" s="25" t="s">
        <v>48</v>
      </c>
      <c r="U140" s="25" t="s">
        <v>48</v>
      </c>
      <c r="V140" s="25" t="s">
        <v>47</v>
      </c>
      <c r="W140" s="25">
        <v>4</v>
      </c>
      <c r="X140" s="25">
        <v>9</v>
      </c>
      <c r="Y140" s="25">
        <v>20</v>
      </c>
      <c r="Z140" s="25">
        <v>40</v>
      </c>
      <c r="AA140" s="25" t="s">
        <v>500</v>
      </c>
      <c r="AB140" s="25" t="s">
        <v>514</v>
      </c>
      <c r="AC140" s="37"/>
      <c r="AD140" s="4"/>
      <c r="AE140" s="4"/>
    </row>
    <row r="141" s="5" customFormat="1" ht="33.75" spans="1:31">
      <c r="A141" s="25">
        <v>130</v>
      </c>
      <c r="B141" s="25" t="s">
        <v>519</v>
      </c>
      <c r="C141" s="25" t="s">
        <v>520</v>
      </c>
      <c r="D141" s="25" t="s">
        <v>79</v>
      </c>
      <c r="E141" s="25" t="s">
        <v>79</v>
      </c>
      <c r="F141" s="25" t="s">
        <v>510</v>
      </c>
      <c r="G141" s="25" t="s">
        <v>74</v>
      </c>
      <c r="H141" s="25" t="s">
        <v>45</v>
      </c>
      <c r="I141" s="25">
        <f t="shared" si="12"/>
        <v>22</v>
      </c>
      <c r="J141" s="25">
        <f t="shared" si="13"/>
        <v>22</v>
      </c>
      <c r="K141" s="25">
        <v>22</v>
      </c>
      <c r="L141" s="25"/>
      <c r="M141" s="25"/>
      <c r="N141" s="25"/>
      <c r="O141" s="27"/>
      <c r="P141" s="25" t="s">
        <v>46</v>
      </c>
      <c r="Q141" s="25" t="s">
        <v>47</v>
      </c>
      <c r="R141" s="31" t="s">
        <v>47</v>
      </c>
      <c r="S141" s="25" t="s">
        <v>48</v>
      </c>
      <c r="T141" s="25" t="s">
        <v>48</v>
      </c>
      <c r="U141" s="25" t="s">
        <v>48</v>
      </c>
      <c r="V141" s="25" t="s">
        <v>47</v>
      </c>
      <c r="W141" s="25">
        <v>3</v>
      </c>
      <c r="X141" s="25">
        <v>5</v>
      </c>
      <c r="Y141" s="25">
        <v>13</v>
      </c>
      <c r="Z141" s="25">
        <v>30</v>
      </c>
      <c r="AA141" s="25" t="s">
        <v>500</v>
      </c>
      <c r="AB141" s="25" t="s">
        <v>521</v>
      </c>
      <c r="AC141" s="25"/>
      <c r="AD141" s="4"/>
      <c r="AE141" s="4"/>
    </row>
    <row r="142" s="5" customFormat="1" ht="33.75" spans="1:31">
      <c r="A142" s="25">
        <v>131</v>
      </c>
      <c r="B142" s="25" t="s">
        <v>522</v>
      </c>
      <c r="C142" s="25" t="s">
        <v>523</v>
      </c>
      <c r="D142" s="25" t="s">
        <v>79</v>
      </c>
      <c r="E142" s="25" t="s">
        <v>79</v>
      </c>
      <c r="F142" s="25" t="s">
        <v>510</v>
      </c>
      <c r="G142" s="25" t="s">
        <v>74</v>
      </c>
      <c r="H142" s="25" t="s">
        <v>45</v>
      </c>
      <c r="I142" s="25">
        <f t="shared" si="12"/>
        <v>36</v>
      </c>
      <c r="J142" s="25">
        <f t="shared" si="13"/>
        <v>36</v>
      </c>
      <c r="K142" s="25">
        <v>36</v>
      </c>
      <c r="L142" s="25"/>
      <c r="M142" s="25"/>
      <c r="N142" s="25"/>
      <c r="O142" s="25"/>
      <c r="P142" s="25" t="s">
        <v>46</v>
      </c>
      <c r="Q142" s="25" t="s">
        <v>47</v>
      </c>
      <c r="R142" s="31" t="s">
        <v>47</v>
      </c>
      <c r="S142" s="25" t="s">
        <v>48</v>
      </c>
      <c r="T142" s="25" t="s">
        <v>48</v>
      </c>
      <c r="U142" s="25" t="s">
        <v>48</v>
      </c>
      <c r="V142" s="25" t="s">
        <v>47</v>
      </c>
      <c r="W142" s="25">
        <v>5</v>
      </c>
      <c r="X142" s="25">
        <v>10</v>
      </c>
      <c r="Y142" s="25">
        <v>20</v>
      </c>
      <c r="Z142" s="25">
        <v>40</v>
      </c>
      <c r="AA142" s="25" t="s">
        <v>500</v>
      </c>
      <c r="AB142" s="25" t="s">
        <v>514</v>
      </c>
      <c r="AC142" s="25"/>
      <c r="AD142" s="4"/>
      <c r="AE142" s="4"/>
    </row>
    <row r="143" s="5" customFormat="1" ht="33.75" spans="1:31">
      <c r="A143" s="25">
        <v>132</v>
      </c>
      <c r="B143" s="25" t="s">
        <v>524</v>
      </c>
      <c r="C143" s="25" t="s">
        <v>525</v>
      </c>
      <c r="D143" s="25" t="s">
        <v>79</v>
      </c>
      <c r="E143" s="25" t="s">
        <v>79</v>
      </c>
      <c r="F143" s="25" t="s">
        <v>526</v>
      </c>
      <c r="G143" s="25" t="s">
        <v>74</v>
      </c>
      <c r="H143" s="25" t="s">
        <v>45</v>
      </c>
      <c r="I143" s="25">
        <f t="shared" si="12"/>
        <v>18</v>
      </c>
      <c r="J143" s="25">
        <f t="shared" si="13"/>
        <v>18</v>
      </c>
      <c r="K143" s="27">
        <v>18</v>
      </c>
      <c r="L143" s="27"/>
      <c r="M143" s="27"/>
      <c r="N143" s="27"/>
      <c r="O143" s="25"/>
      <c r="P143" s="25" t="s">
        <v>46</v>
      </c>
      <c r="Q143" s="25" t="s">
        <v>47</v>
      </c>
      <c r="R143" s="31" t="s">
        <v>47</v>
      </c>
      <c r="S143" s="25" t="s">
        <v>48</v>
      </c>
      <c r="T143" s="25" t="s">
        <v>48</v>
      </c>
      <c r="U143" s="25" t="s">
        <v>48</v>
      </c>
      <c r="V143" s="25" t="s">
        <v>47</v>
      </c>
      <c r="W143" s="27">
        <v>3</v>
      </c>
      <c r="X143" s="27">
        <v>4</v>
      </c>
      <c r="Y143" s="27">
        <v>10</v>
      </c>
      <c r="Z143" s="27">
        <v>20</v>
      </c>
      <c r="AA143" s="25" t="s">
        <v>500</v>
      </c>
      <c r="AB143" s="25" t="s">
        <v>511</v>
      </c>
      <c r="AC143" s="25"/>
      <c r="AD143" s="4"/>
      <c r="AE143" s="4"/>
    </row>
    <row r="144" s="5" customFormat="1" ht="33.75" spans="1:31">
      <c r="A144" s="25">
        <v>133</v>
      </c>
      <c r="B144" s="25" t="s">
        <v>527</v>
      </c>
      <c r="C144" s="25" t="s">
        <v>528</v>
      </c>
      <c r="D144" s="25" t="s">
        <v>79</v>
      </c>
      <c r="E144" s="25" t="s">
        <v>79</v>
      </c>
      <c r="F144" s="25" t="s">
        <v>526</v>
      </c>
      <c r="G144" s="25" t="s">
        <v>74</v>
      </c>
      <c r="H144" s="25" t="s">
        <v>45</v>
      </c>
      <c r="I144" s="25">
        <f t="shared" si="12"/>
        <v>10</v>
      </c>
      <c r="J144" s="25">
        <f t="shared" si="13"/>
        <v>10</v>
      </c>
      <c r="K144" s="38">
        <v>10</v>
      </c>
      <c r="L144" s="38"/>
      <c r="M144" s="38"/>
      <c r="N144" s="38"/>
      <c r="O144" s="25"/>
      <c r="P144" s="25" t="s">
        <v>46</v>
      </c>
      <c r="Q144" s="25" t="s">
        <v>47</v>
      </c>
      <c r="R144" s="31" t="s">
        <v>47</v>
      </c>
      <c r="S144" s="25" t="s">
        <v>48</v>
      </c>
      <c r="T144" s="25" t="s">
        <v>48</v>
      </c>
      <c r="U144" s="25" t="s">
        <v>48</v>
      </c>
      <c r="V144" s="25" t="s">
        <v>47</v>
      </c>
      <c r="W144" s="38">
        <v>2</v>
      </c>
      <c r="X144" s="38">
        <v>2</v>
      </c>
      <c r="Y144" s="27">
        <v>5</v>
      </c>
      <c r="Z144" s="27">
        <v>10</v>
      </c>
      <c r="AA144" s="25" t="s">
        <v>500</v>
      </c>
      <c r="AB144" s="25" t="s">
        <v>529</v>
      </c>
      <c r="AC144" s="25"/>
      <c r="AD144" s="4"/>
      <c r="AE144" s="4"/>
    </row>
    <row r="145" s="5" customFormat="1" ht="33.75" spans="1:31">
      <c r="A145" s="25">
        <v>134</v>
      </c>
      <c r="B145" s="25" t="s">
        <v>530</v>
      </c>
      <c r="C145" s="25" t="s">
        <v>531</v>
      </c>
      <c r="D145" s="25" t="s">
        <v>79</v>
      </c>
      <c r="E145" s="25" t="s">
        <v>79</v>
      </c>
      <c r="F145" s="25" t="s">
        <v>293</v>
      </c>
      <c r="G145" s="25" t="s">
        <v>74</v>
      </c>
      <c r="H145" s="25" t="s">
        <v>45</v>
      </c>
      <c r="I145" s="25">
        <f t="shared" si="12"/>
        <v>11</v>
      </c>
      <c r="J145" s="25">
        <f t="shared" si="13"/>
        <v>11</v>
      </c>
      <c r="K145" s="25">
        <v>11</v>
      </c>
      <c r="L145" s="25"/>
      <c r="M145" s="25"/>
      <c r="N145" s="25"/>
      <c r="O145" s="25"/>
      <c r="P145" s="25" t="s">
        <v>46</v>
      </c>
      <c r="Q145" s="25" t="s">
        <v>47</v>
      </c>
      <c r="R145" s="31" t="s">
        <v>47</v>
      </c>
      <c r="S145" s="25" t="s">
        <v>48</v>
      </c>
      <c r="T145" s="25" t="s">
        <v>48</v>
      </c>
      <c r="U145" s="25" t="s">
        <v>48</v>
      </c>
      <c r="V145" s="25" t="s">
        <v>47</v>
      </c>
      <c r="W145" s="25">
        <v>2</v>
      </c>
      <c r="X145" s="25">
        <v>4</v>
      </c>
      <c r="Y145" s="25">
        <v>9</v>
      </c>
      <c r="Z145" s="25">
        <v>20</v>
      </c>
      <c r="AA145" s="25" t="s">
        <v>500</v>
      </c>
      <c r="AB145" s="25" t="s">
        <v>532</v>
      </c>
      <c r="AC145" s="25"/>
      <c r="AD145" s="4"/>
      <c r="AE145" s="4"/>
    </row>
    <row r="146" s="5" customFormat="1" ht="45" spans="1:31">
      <c r="A146" s="25">
        <v>135</v>
      </c>
      <c r="B146" s="25" t="s">
        <v>533</v>
      </c>
      <c r="C146" s="25" t="s">
        <v>534</v>
      </c>
      <c r="D146" s="25" t="s">
        <v>79</v>
      </c>
      <c r="E146" s="25" t="s">
        <v>79</v>
      </c>
      <c r="F146" s="25" t="s">
        <v>535</v>
      </c>
      <c r="G146" s="25" t="s">
        <v>74</v>
      </c>
      <c r="H146" s="25" t="s">
        <v>45</v>
      </c>
      <c r="I146" s="25">
        <f t="shared" si="12"/>
        <v>20</v>
      </c>
      <c r="J146" s="25">
        <f t="shared" si="13"/>
        <v>20</v>
      </c>
      <c r="K146" s="25">
        <v>20</v>
      </c>
      <c r="L146" s="25"/>
      <c r="M146" s="25"/>
      <c r="N146" s="25"/>
      <c r="O146" s="25"/>
      <c r="P146" s="25" t="s">
        <v>46</v>
      </c>
      <c r="Q146" s="25" t="s">
        <v>47</v>
      </c>
      <c r="R146" s="31" t="s">
        <v>47</v>
      </c>
      <c r="S146" s="25" t="s">
        <v>48</v>
      </c>
      <c r="T146" s="25" t="s">
        <v>48</v>
      </c>
      <c r="U146" s="25" t="s">
        <v>48</v>
      </c>
      <c r="V146" s="25" t="s">
        <v>47</v>
      </c>
      <c r="W146" s="25">
        <v>4</v>
      </c>
      <c r="X146" s="25">
        <v>5</v>
      </c>
      <c r="Y146" s="25">
        <v>12</v>
      </c>
      <c r="Z146" s="25">
        <v>20</v>
      </c>
      <c r="AA146" s="25" t="s">
        <v>500</v>
      </c>
      <c r="AB146" s="25" t="s">
        <v>536</v>
      </c>
      <c r="AC146" s="25"/>
      <c r="AD146" s="4"/>
      <c r="AE146" s="4"/>
    </row>
    <row r="147" s="5" customFormat="1" ht="33.75" spans="1:31">
      <c r="A147" s="25">
        <v>136</v>
      </c>
      <c r="B147" s="25" t="s">
        <v>537</v>
      </c>
      <c r="C147" s="25" t="s">
        <v>538</v>
      </c>
      <c r="D147" s="25" t="s">
        <v>79</v>
      </c>
      <c r="E147" s="25" t="s">
        <v>79</v>
      </c>
      <c r="F147" s="25" t="s">
        <v>539</v>
      </c>
      <c r="G147" s="25" t="s">
        <v>74</v>
      </c>
      <c r="H147" s="25" t="s">
        <v>45</v>
      </c>
      <c r="I147" s="25">
        <f t="shared" si="12"/>
        <v>20</v>
      </c>
      <c r="J147" s="25">
        <f t="shared" si="13"/>
        <v>20</v>
      </c>
      <c r="K147" s="25">
        <v>20</v>
      </c>
      <c r="L147" s="25"/>
      <c r="M147" s="25"/>
      <c r="N147" s="25"/>
      <c r="O147" s="25"/>
      <c r="P147" s="25" t="s">
        <v>46</v>
      </c>
      <c r="Q147" s="25" t="s">
        <v>47</v>
      </c>
      <c r="R147" s="25" t="s">
        <v>48</v>
      </c>
      <c r="S147" s="25" t="s">
        <v>48</v>
      </c>
      <c r="T147" s="25" t="s">
        <v>48</v>
      </c>
      <c r="U147" s="25" t="s">
        <v>48</v>
      </c>
      <c r="V147" s="25" t="s">
        <v>47</v>
      </c>
      <c r="W147" s="25">
        <v>2</v>
      </c>
      <c r="X147" s="25">
        <v>5</v>
      </c>
      <c r="Y147" s="25">
        <v>13</v>
      </c>
      <c r="Z147" s="25">
        <v>20</v>
      </c>
      <c r="AA147" s="25" t="s">
        <v>500</v>
      </c>
      <c r="AB147" s="25" t="s">
        <v>540</v>
      </c>
      <c r="AC147" s="25"/>
      <c r="AD147" s="4"/>
      <c r="AE147" s="4"/>
    </row>
    <row r="148" s="5" customFormat="1" ht="33.75" spans="1:31">
      <c r="A148" s="25">
        <v>137</v>
      </c>
      <c r="B148" s="25" t="s">
        <v>541</v>
      </c>
      <c r="C148" s="25" t="s">
        <v>542</v>
      </c>
      <c r="D148" s="25" t="s">
        <v>79</v>
      </c>
      <c r="E148" s="25" t="s">
        <v>79</v>
      </c>
      <c r="F148" s="25" t="s">
        <v>543</v>
      </c>
      <c r="G148" s="25" t="s">
        <v>74</v>
      </c>
      <c r="H148" s="25" t="s">
        <v>45</v>
      </c>
      <c r="I148" s="25">
        <f t="shared" si="12"/>
        <v>15</v>
      </c>
      <c r="J148" s="25">
        <f t="shared" si="13"/>
        <v>15</v>
      </c>
      <c r="K148" s="25">
        <v>15</v>
      </c>
      <c r="L148" s="25"/>
      <c r="M148" s="25"/>
      <c r="N148" s="25"/>
      <c r="O148" s="25"/>
      <c r="P148" s="25" t="s">
        <v>46</v>
      </c>
      <c r="Q148" s="25" t="s">
        <v>47</v>
      </c>
      <c r="R148" s="31" t="s">
        <v>47</v>
      </c>
      <c r="S148" s="25" t="s">
        <v>48</v>
      </c>
      <c r="T148" s="25" t="s">
        <v>48</v>
      </c>
      <c r="U148" s="25" t="s">
        <v>48</v>
      </c>
      <c r="V148" s="25" t="s">
        <v>47</v>
      </c>
      <c r="W148" s="25">
        <v>2</v>
      </c>
      <c r="X148" s="25">
        <v>5</v>
      </c>
      <c r="Y148" s="25">
        <v>9</v>
      </c>
      <c r="Z148" s="25">
        <v>15</v>
      </c>
      <c r="AA148" s="25" t="s">
        <v>500</v>
      </c>
      <c r="AB148" s="25" t="s">
        <v>544</v>
      </c>
      <c r="AC148" s="25"/>
      <c r="AD148" s="4"/>
      <c r="AE148" s="4"/>
    </row>
    <row r="149" s="5" customFormat="1" ht="33.75" spans="1:31">
      <c r="A149" s="25">
        <v>138</v>
      </c>
      <c r="B149" s="25" t="s">
        <v>545</v>
      </c>
      <c r="C149" s="25" t="s">
        <v>546</v>
      </c>
      <c r="D149" s="25" t="s">
        <v>79</v>
      </c>
      <c r="E149" s="25" t="s">
        <v>79</v>
      </c>
      <c r="F149" s="25" t="s">
        <v>543</v>
      </c>
      <c r="G149" s="25" t="s">
        <v>74</v>
      </c>
      <c r="H149" s="25" t="s">
        <v>45</v>
      </c>
      <c r="I149" s="25">
        <f t="shared" si="12"/>
        <v>90</v>
      </c>
      <c r="J149" s="25">
        <f t="shared" si="13"/>
        <v>90</v>
      </c>
      <c r="K149" s="25">
        <v>90</v>
      </c>
      <c r="L149" s="25"/>
      <c r="M149" s="25"/>
      <c r="N149" s="25"/>
      <c r="O149" s="25"/>
      <c r="P149" s="25" t="s">
        <v>46</v>
      </c>
      <c r="Q149" s="25" t="s">
        <v>47</v>
      </c>
      <c r="R149" s="31" t="s">
        <v>47</v>
      </c>
      <c r="S149" s="25" t="s">
        <v>48</v>
      </c>
      <c r="T149" s="25" t="s">
        <v>48</v>
      </c>
      <c r="U149" s="25" t="s">
        <v>48</v>
      </c>
      <c r="V149" s="25" t="s">
        <v>47</v>
      </c>
      <c r="W149" s="25">
        <v>15</v>
      </c>
      <c r="X149" s="25">
        <v>20</v>
      </c>
      <c r="Y149" s="25">
        <v>45</v>
      </c>
      <c r="Z149" s="25">
        <v>90</v>
      </c>
      <c r="AA149" s="25" t="s">
        <v>500</v>
      </c>
      <c r="AB149" s="25" t="s">
        <v>547</v>
      </c>
      <c r="AC149" s="42"/>
      <c r="AD149" s="4"/>
      <c r="AE149" s="4"/>
    </row>
    <row r="150" s="5" customFormat="1" ht="45" spans="1:31">
      <c r="A150" s="25">
        <v>139</v>
      </c>
      <c r="B150" s="25" t="s">
        <v>548</v>
      </c>
      <c r="C150" s="25" t="s">
        <v>549</v>
      </c>
      <c r="D150" s="25" t="s">
        <v>79</v>
      </c>
      <c r="E150" s="25" t="s">
        <v>79</v>
      </c>
      <c r="F150" s="25" t="s">
        <v>550</v>
      </c>
      <c r="G150" s="25" t="s">
        <v>74</v>
      </c>
      <c r="H150" s="25" t="s">
        <v>45</v>
      </c>
      <c r="I150" s="25">
        <f t="shared" si="12"/>
        <v>90</v>
      </c>
      <c r="J150" s="25">
        <f t="shared" si="13"/>
        <v>90</v>
      </c>
      <c r="K150" s="25">
        <v>90</v>
      </c>
      <c r="L150" s="25"/>
      <c r="M150" s="25"/>
      <c r="N150" s="25"/>
      <c r="O150" s="25"/>
      <c r="P150" s="25" t="s">
        <v>46</v>
      </c>
      <c r="Q150" s="25" t="s">
        <v>47</v>
      </c>
      <c r="R150" s="31" t="s">
        <v>47</v>
      </c>
      <c r="S150" s="25" t="s">
        <v>48</v>
      </c>
      <c r="T150" s="25" t="s">
        <v>48</v>
      </c>
      <c r="U150" s="25" t="s">
        <v>48</v>
      </c>
      <c r="V150" s="25" t="s">
        <v>47</v>
      </c>
      <c r="W150" s="25">
        <v>15</v>
      </c>
      <c r="X150" s="25">
        <v>20</v>
      </c>
      <c r="Y150" s="25">
        <v>45</v>
      </c>
      <c r="Z150" s="25">
        <v>90</v>
      </c>
      <c r="AA150" s="25" t="s">
        <v>500</v>
      </c>
      <c r="AB150" s="25" t="s">
        <v>547</v>
      </c>
      <c r="AC150" s="25"/>
      <c r="AD150" s="4"/>
      <c r="AE150" s="4"/>
    </row>
    <row r="151" s="5" customFormat="1" ht="33.75" spans="1:31">
      <c r="A151" s="25">
        <v>140</v>
      </c>
      <c r="B151" s="25" t="s">
        <v>551</v>
      </c>
      <c r="C151" s="25" t="s">
        <v>552</v>
      </c>
      <c r="D151" s="25" t="s">
        <v>79</v>
      </c>
      <c r="E151" s="25" t="s">
        <v>79</v>
      </c>
      <c r="F151" s="25" t="s">
        <v>550</v>
      </c>
      <c r="G151" s="25" t="s">
        <v>74</v>
      </c>
      <c r="H151" s="25" t="s">
        <v>45</v>
      </c>
      <c r="I151" s="25">
        <f t="shared" si="12"/>
        <v>30</v>
      </c>
      <c r="J151" s="25">
        <f t="shared" si="13"/>
        <v>30</v>
      </c>
      <c r="K151" s="25">
        <v>30</v>
      </c>
      <c r="L151" s="25"/>
      <c r="M151" s="25"/>
      <c r="N151" s="25"/>
      <c r="O151" s="25"/>
      <c r="P151" s="25" t="s">
        <v>46</v>
      </c>
      <c r="Q151" s="25" t="s">
        <v>47</v>
      </c>
      <c r="R151" s="31" t="s">
        <v>47</v>
      </c>
      <c r="S151" s="25" t="s">
        <v>48</v>
      </c>
      <c r="T151" s="25" t="s">
        <v>48</v>
      </c>
      <c r="U151" s="25" t="s">
        <v>48</v>
      </c>
      <c r="V151" s="25" t="s">
        <v>47</v>
      </c>
      <c r="W151" s="25">
        <v>5</v>
      </c>
      <c r="X151" s="25">
        <v>10</v>
      </c>
      <c r="Y151" s="25">
        <v>15</v>
      </c>
      <c r="Z151" s="25">
        <v>25</v>
      </c>
      <c r="AA151" s="25" t="s">
        <v>500</v>
      </c>
      <c r="AB151" s="25" t="s">
        <v>553</v>
      </c>
      <c r="AC151" s="25"/>
      <c r="AD151" s="4"/>
      <c r="AE151" s="4"/>
    </row>
    <row r="152" s="5" customFormat="1" ht="45" spans="1:31">
      <c r="A152" s="25">
        <v>141</v>
      </c>
      <c r="B152" s="25" t="s">
        <v>554</v>
      </c>
      <c r="C152" s="25" t="s">
        <v>555</v>
      </c>
      <c r="D152" s="25" t="s">
        <v>79</v>
      </c>
      <c r="E152" s="25" t="s">
        <v>79</v>
      </c>
      <c r="F152" s="25" t="s">
        <v>550</v>
      </c>
      <c r="G152" s="25" t="s">
        <v>74</v>
      </c>
      <c r="H152" s="25" t="s">
        <v>45</v>
      </c>
      <c r="I152" s="25">
        <f t="shared" si="12"/>
        <v>10</v>
      </c>
      <c r="J152" s="25">
        <f t="shared" si="13"/>
        <v>10</v>
      </c>
      <c r="K152" s="25">
        <v>10</v>
      </c>
      <c r="L152" s="25"/>
      <c r="M152" s="25"/>
      <c r="N152" s="25"/>
      <c r="O152" s="25"/>
      <c r="P152" s="25" t="s">
        <v>46</v>
      </c>
      <c r="Q152" s="25" t="s">
        <v>47</v>
      </c>
      <c r="R152" s="31" t="s">
        <v>47</v>
      </c>
      <c r="S152" s="25" t="s">
        <v>48</v>
      </c>
      <c r="T152" s="25" t="s">
        <v>48</v>
      </c>
      <c r="U152" s="25" t="s">
        <v>48</v>
      </c>
      <c r="V152" s="25" t="s">
        <v>47</v>
      </c>
      <c r="W152" s="25">
        <v>2</v>
      </c>
      <c r="X152" s="25">
        <v>2</v>
      </c>
      <c r="Y152" s="25">
        <v>6</v>
      </c>
      <c r="Z152" s="25">
        <v>10</v>
      </c>
      <c r="AA152" s="25" t="s">
        <v>500</v>
      </c>
      <c r="AB152" s="25" t="s">
        <v>556</v>
      </c>
      <c r="AC152" s="25"/>
      <c r="AD152" s="4"/>
      <c r="AE152" s="4"/>
    </row>
    <row r="153" s="11" customFormat="1" ht="56.25" spans="1:31">
      <c r="A153" s="25">
        <v>142</v>
      </c>
      <c r="B153" s="40" t="s">
        <v>557</v>
      </c>
      <c r="C153" s="25" t="s">
        <v>558</v>
      </c>
      <c r="D153" s="38" t="s">
        <v>83</v>
      </c>
      <c r="E153" s="37" t="s">
        <v>83</v>
      </c>
      <c r="F153" s="38" t="s">
        <v>559</v>
      </c>
      <c r="G153" s="25" t="s">
        <v>189</v>
      </c>
      <c r="H153" s="25" t="s">
        <v>45</v>
      </c>
      <c r="I153" s="25">
        <f t="shared" si="12"/>
        <v>39</v>
      </c>
      <c r="J153" s="25">
        <f t="shared" si="13"/>
        <v>39</v>
      </c>
      <c r="K153" s="38">
        <v>39</v>
      </c>
      <c r="L153" s="38"/>
      <c r="M153" s="38"/>
      <c r="N153" s="38"/>
      <c r="O153" s="25"/>
      <c r="P153" s="25" t="s">
        <v>46</v>
      </c>
      <c r="Q153" s="25" t="s">
        <v>47</v>
      </c>
      <c r="R153" s="31" t="s">
        <v>47</v>
      </c>
      <c r="S153" s="25" t="s">
        <v>48</v>
      </c>
      <c r="T153" s="25" t="s">
        <v>48</v>
      </c>
      <c r="U153" s="25" t="s">
        <v>48</v>
      </c>
      <c r="V153" s="25" t="s">
        <v>47</v>
      </c>
      <c r="W153" s="37">
        <v>15</v>
      </c>
      <c r="X153" s="37">
        <v>65</v>
      </c>
      <c r="Y153" s="37">
        <v>30</v>
      </c>
      <c r="Z153" s="37">
        <v>135</v>
      </c>
      <c r="AA153" s="36" t="s">
        <v>560</v>
      </c>
      <c r="AB153" s="36" t="s">
        <v>561</v>
      </c>
      <c r="AC153" s="25"/>
      <c r="AD153" s="4"/>
      <c r="AE153" s="4"/>
    </row>
    <row r="154" s="11" customFormat="1" ht="56.25" spans="1:31">
      <c r="A154" s="25">
        <v>143</v>
      </c>
      <c r="B154" s="40" t="s">
        <v>562</v>
      </c>
      <c r="C154" s="36" t="s">
        <v>563</v>
      </c>
      <c r="D154" s="38" t="s">
        <v>83</v>
      </c>
      <c r="E154" s="37" t="s">
        <v>83</v>
      </c>
      <c r="F154" s="38" t="s">
        <v>559</v>
      </c>
      <c r="G154" s="25" t="s">
        <v>189</v>
      </c>
      <c r="H154" s="25" t="s">
        <v>45</v>
      </c>
      <c r="I154" s="25">
        <f t="shared" si="12"/>
        <v>60</v>
      </c>
      <c r="J154" s="25">
        <f t="shared" si="13"/>
        <v>60</v>
      </c>
      <c r="K154" s="38">
        <v>60</v>
      </c>
      <c r="L154" s="38"/>
      <c r="M154" s="38"/>
      <c r="N154" s="38"/>
      <c r="O154" s="25"/>
      <c r="P154" s="25" t="s">
        <v>46</v>
      </c>
      <c r="Q154" s="25" t="s">
        <v>47</v>
      </c>
      <c r="R154" s="31" t="s">
        <v>47</v>
      </c>
      <c r="S154" s="25" t="s">
        <v>48</v>
      </c>
      <c r="T154" s="25" t="s">
        <v>48</v>
      </c>
      <c r="U154" s="25" t="s">
        <v>48</v>
      </c>
      <c r="V154" s="25" t="s">
        <v>47</v>
      </c>
      <c r="W154" s="37">
        <v>15</v>
      </c>
      <c r="X154" s="37">
        <v>70</v>
      </c>
      <c r="Y154" s="37">
        <v>30</v>
      </c>
      <c r="Z154" s="37">
        <v>105</v>
      </c>
      <c r="AA154" s="36" t="s">
        <v>564</v>
      </c>
      <c r="AB154" s="36" t="s">
        <v>565</v>
      </c>
      <c r="AC154" s="25"/>
      <c r="AD154" s="4"/>
      <c r="AE154" s="4"/>
    </row>
    <row r="155" s="11" customFormat="1" ht="56.25" spans="1:31">
      <c r="A155" s="25">
        <v>144</v>
      </c>
      <c r="B155" s="40" t="s">
        <v>566</v>
      </c>
      <c r="C155" s="36" t="s">
        <v>567</v>
      </c>
      <c r="D155" s="38" t="s">
        <v>83</v>
      </c>
      <c r="E155" s="37" t="s">
        <v>83</v>
      </c>
      <c r="F155" s="38" t="s">
        <v>559</v>
      </c>
      <c r="G155" s="25" t="s">
        <v>189</v>
      </c>
      <c r="H155" s="25" t="s">
        <v>45</v>
      </c>
      <c r="I155" s="25">
        <f t="shared" si="12"/>
        <v>33</v>
      </c>
      <c r="J155" s="25">
        <f t="shared" si="13"/>
        <v>33</v>
      </c>
      <c r="K155" s="38">
        <v>33</v>
      </c>
      <c r="L155" s="38"/>
      <c r="M155" s="38"/>
      <c r="N155" s="38"/>
      <c r="O155" s="25"/>
      <c r="P155" s="25" t="s">
        <v>46</v>
      </c>
      <c r="Q155" s="25" t="s">
        <v>47</v>
      </c>
      <c r="R155" s="31" t="s">
        <v>47</v>
      </c>
      <c r="S155" s="25" t="s">
        <v>48</v>
      </c>
      <c r="T155" s="25" t="s">
        <v>48</v>
      </c>
      <c r="U155" s="25" t="s">
        <v>48</v>
      </c>
      <c r="V155" s="25" t="s">
        <v>47</v>
      </c>
      <c r="W155" s="37">
        <v>6</v>
      </c>
      <c r="X155" s="37">
        <v>20</v>
      </c>
      <c r="Y155" s="37">
        <v>17</v>
      </c>
      <c r="Z155" s="37">
        <v>70</v>
      </c>
      <c r="AA155" s="36" t="s">
        <v>568</v>
      </c>
      <c r="AB155" s="36" t="s">
        <v>569</v>
      </c>
      <c r="AC155" s="25"/>
      <c r="AD155" s="4"/>
      <c r="AE155" s="4"/>
    </row>
    <row r="156" s="11" customFormat="1" ht="33.75" spans="1:31">
      <c r="A156" s="25">
        <v>145</v>
      </c>
      <c r="B156" s="40" t="s">
        <v>570</v>
      </c>
      <c r="C156" s="36" t="s">
        <v>571</v>
      </c>
      <c r="D156" s="40" t="s">
        <v>83</v>
      </c>
      <c r="E156" s="40" t="s">
        <v>83</v>
      </c>
      <c r="F156" s="40" t="s">
        <v>559</v>
      </c>
      <c r="G156" s="25" t="s">
        <v>189</v>
      </c>
      <c r="H156" s="25" t="s">
        <v>45</v>
      </c>
      <c r="I156" s="25">
        <f t="shared" si="12"/>
        <v>50</v>
      </c>
      <c r="J156" s="25">
        <f t="shared" si="13"/>
        <v>50</v>
      </c>
      <c r="K156" s="25">
        <v>50</v>
      </c>
      <c r="L156" s="25"/>
      <c r="M156" s="25"/>
      <c r="N156" s="25"/>
      <c r="O156" s="25"/>
      <c r="P156" s="25" t="s">
        <v>46</v>
      </c>
      <c r="Q156" s="25" t="s">
        <v>47</v>
      </c>
      <c r="R156" s="31" t="s">
        <v>47</v>
      </c>
      <c r="S156" s="25" t="s">
        <v>48</v>
      </c>
      <c r="T156" s="25" t="s">
        <v>48</v>
      </c>
      <c r="U156" s="25" t="s">
        <v>48</v>
      </c>
      <c r="V156" s="25" t="s">
        <v>47</v>
      </c>
      <c r="W156" s="37">
        <v>10</v>
      </c>
      <c r="X156" s="37">
        <v>45</v>
      </c>
      <c r="Y156" s="37">
        <v>50</v>
      </c>
      <c r="Z156" s="37">
        <v>175</v>
      </c>
      <c r="AA156" s="36" t="s">
        <v>572</v>
      </c>
      <c r="AB156" s="36" t="s">
        <v>573</v>
      </c>
      <c r="AC156" s="25"/>
      <c r="AD156" s="4"/>
      <c r="AE156" s="4"/>
    </row>
    <row r="157" s="11" customFormat="1" ht="45" spans="1:31">
      <c r="A157" s="25">
        <v>146</v>
      </c>
      <c r="B157" s="40" t="s">
        <v>574</v>
      </c>
      <c r="C157" s="40" t="s">
        <v>575</v>
      </c>
      <c r="D157" s="40" t="s">
        <v>83</v>
      </c>
      <c r="E157" s="40" t="s">
        <v>83</v>
      </c>
      <c r="F157" s="40" t="s">
        <v>576</v>
      </c>
      <c r="G157" s="25" t="s">
        <v>189</v>
      </c>
      <c r="H157" s="25" t="s">
        <v>45</v>
      </c>
      <c r="I157" s="25">
        <f t="shared" si="12"/>
        <v>24</v>
      </c>
      <c r="J157" s="25">
        <f t="shared" si="13"/>
        <v>24</v>
      </c>
      <c r="K157" s="38">
        <v>24</v>
      </c>
      <c r="L157" s="38"/>
      <c r="M157" s="38"/>
      <c r="N157" s="38"/>
      <c r="O157" s="25"/>
      <c r="P157" s="25" t="s">
        <v>46</v>
      </c>
      <c r="Q157" s="25" t="s">
        <v>47</v>
      </c>
      <c r="R157" s="31" t="s">
        <v>47</v>
      </c>
      <c r="S157" s="25" t="s">
        <v>48</v>
      </c>
      <c r="T157" s="25" t="s">
        <v>48</v>
      </c>
      <c r="U157" s="25" t="s">
        <v>48</v>
      </c>
      <c r="V157" s="25" t="s">
        <v>47</v>
      </c>
      <c r="W157" s="38">
        <v>15</v>
      </c>
      <c r="X157" s="38">
        <v>51</v>
      </c>
      <c r="Y157" s="38">
        <v>42</v>
      </c>
      <c r="Z157" s="38">
        <v>136</v>
      </c>
      <c r="AA157" s="25" t="s">
        <v>577</v>
      </c>
      <c r="AB157" s="36" t="s">
        <v>578</v>
      </c>
      <c r="AC157" s="25"/>
      <c r="AD157" s="4"/>
      <c r="AE157" s="4"/>
    </row>
    <row r="158" s="11" customFormat="1" ht="45" spans="1:31">
      <c r="A158" s="25">
        <v>147</v>
      </c>
      <c r="B158" s="40" t="s">
        <v>579</v>
      </c>
      <c r="C158" s="40" t="s">
        <v>580</v>
      </c>
      <c r="D158" s="40" t="s">
        <v>83</v>
      </c>
      <c r="E158" s="40" t="s">
        <v>83</v>
      </c>
      <c r="F158" s="40" t="s">
        <v>576</v>
      </c>
      <c r="G158" s="25" t="s">
        <v>189</v>
      </c>
      <c r="H158" s="25" t="s">
        <v>45</v>
      </c>
      <c r="I158" s="25">
        <f t="shared" si="12"/>
        <v>20</v>
      </c>
      <c r="J158" s="25">
        <f t="shared" si="13"/>
        <v>20</v>
      </c>
      <c r="K158" s="38">
        <v>20</v>
      </c>
      <c r="L158" s="38"/>
      <c r="M158" s="38"/>
      <c r="N158" s="38"/>
      <c r="O158" s="25"/>
      <c r="P158" s="25" t="s">
        <v>46</v>
      </c>
      <c r="Q158" s="25" t="s">
        <v>47</v>
      </c>
      <c r="R158" s="31" t="s">
        <v>47</v>
      </c>
      <c r="S158" s="25" t="s">
        <v>48</v>
      </c>
      <c r="T158" s="25" t="s">
        <v>48</v>
      </c>
      <c r="U158" s="25" t="s">
        <v>48</v>
      </c>
      <c r="V158" s="25" t="s">
        <v>47</v>
      </c>
      <c r="W158" s="38">
        <v>16</v>
      </c>
      <c r="X158" s="38">
        <v>57</v>
      </c>
      <c r="Y158" s="38">
        <v>41</v>
      </c>
      <c r="Z158" s="38">
        <v>135</v>
      </c>
      <c r="AA158" s="25" t="s">
        <v>581</v>
      </c>
      <c r="AB158" s="36" t="s">
        <v>582</v>
      </c>
      <c r="AC158" s="25"/>
      <c r="AD158" s="4"/>
      <c r="AE158" s="4"/>
    </row>
    <row r="159" s="11" customFormat="1" ht="56.25" spans="1:31">
      <c r="A159" s="25">
        <v>148</v>
      </c>
      <c r="B159" s="40" t="s">
        <v>583</v>
      </c>
      <c r="C159" s="36" t="s">
        <v>584</v>
      </c>
      <c r="D159" s="38" t="s">
        <v>83</v>
      </c>
      <c r="E159" s="38" t="s">
        <v>83</v>
      </c>
      <c r="F159" s="38" t="s">
        <v>576</v>
      </c>
      <c r="G159" s="25" t="s">
        <v>189</v>
      </c>
      <c r="H159" s="25" t="s">
        <v>45</v>
      </c>
      <c r="I159" s="25">
        <f t="shared" si="12"/>
        <v>26</v>
      </c>
      <c r="J159" s="25">
        <f t="shared" si="13"/>
        <v>26</v>
      </c>
      <c r="K159" s="38">
        <v>26</v>
      </c>
      <c r="L159" s="38"/>
      <c r="M159" s="38"/>
      <c r="N159" s="38"/>
      <c r="O159" s="25"/>
      <c r="P159" s="25" t="s">
        <v>46</v>
      </c>
      <c r="Q159" s="25" t="s">
        <v>47</v>
      </c>
      <c r="R159" s="31" t="s">
        <v>47</v>
      </c>
      <c r="S159" s="25" t="s">
        <v>48</v>
      </c>
      <c r="T159" s="25" t="s">
        <v>48</v>
      </c>
      <c r="U159" s="25" t="s">
        <v>48</v>
      </c>
      <c r="V159" s="25" t="s">
        <v>47</v>
      </c>
      <c r="W159" s="37">
        <v>15</v>
      </c>
      <c r="X159" s="37">
        <v>50</v>
      </c>
      <c r="Y159" s="37">
        <v>30</v>
      </c>
      <c r="Z159" s="37">
        <v>100</v>
      </c>
      <c r="AA159" s="25" t="s">
        <v>585</v>
      </c>
      <c r="AB159" s="36" t="s">
        <v>586</v>
      </c>
      <c r="AC159" s="25"/>
      <c r="AD159" s="4"/>
      <c r="AE159" s="4"/>
    </row>
    <row r="160" s="11" customFormat="1" ht="33.75" spans="1:31">
      <c r="A160" s="25">
        <v>149</v>
      </c>
      <c r="B160" s="35" t="s">
        <v>587</v>
      </c>
      <c r="C160" s="36" t="s">
        <v>588</v>
      </c>
      <c r="D160" s="37" t="s">
        <v>83</v>
      </c>
      <c r="E160" s="37" t="s">
        <v>83</v>
      </c>
      <c r="F160" s="37" t="s">
        <v>576</v>
      </c>
      <c r="G160" s="25" t="s">
        <v>189</v>
      </c>
      <c r="H160" s="25" t="s">
        <v>45</v>
      </c>
      <c r="I160" s="25">
        <f t="shared" si="12"/>
        <v>10</v>
      </c>
      <c r="J160" s="25">
        <f t="shared" si="13"/>
        <v>10</v>
      </c>
      <c r="K160" s="38">
        <v>10</v>
      </c>
      <c r="L160" s="38"/>
      <c r="M160" s="38"/>
      <c r="N160" s="38"/>
      <c r="O160" s="25"/>
      <c r="P160" s="25" t="s">
        <v>46</v>
      </c>
      <c r="Q160" s="25" t="s">
        <v>47</v>
      </c>
      <c r="R160" s="31" t="s">
        <v>47</v>
      </c>
      <c r="S160" s="25" t="s">
        <v>48</v>
      </c>
      <c r="T160" s="25" t="s">
        <v>48</v>
      </c>
      <c r="U160" s="25" t="s">
        <v>48</v>
      </c>
      <c r="V160" s="25" t="s">
        <v>47</v>
      </c>
      <c r="W160" s="38">
        <v>10</v>
      </c>
      <c r="X160" s="38">
        <v>35</v>
      </c>
      <c r="Y160" s="38">
        <v>42</v>
      </c>
      <c r="Z160" s="38">
        <v>136</v>
      </c>
      <c r="AA160" s="25" t="s">
        <v>589</v>
      </c>
      <c r="AB160" s="36" t="s">
        <v>590</v>
      </c>
      <c r="AC160" s="25"/>
      <c r="AD160" s="4"/>
      <c r="AE160" s="4"/>
    </row>
    <row r="161" s="5" customFormat="1" ht="45" spans="1:31">
      <c r="A161" s="25">
        <v>150</v>
      </c>
      <c r="B161" s="40" t="s">
        <v>591</v>
      </c>
      <c r="C161" s="40" t="s">
        <v>592</v>
      </c>
      <c r="D161" s="38" t="s">
        <v>83</v>
      </c>
      <c r="E161" s="25" t="s">
        <v>83</v>
      </c>
      <c r="F161" s="25" t="s">
        <v>593</v>
      </c>
      <c r="G161" s="25" t="s">
        <v>189</v>
      </c>
      <c r="H161" s="25" t="s">
        <v>45</v>
      </c>
      <c r="I161" s="25">
        <f t="shared" si="12"/>
        <v>100</v>
      </c>
      <c r="J161" s="25">
        <f t="shared" si="13"/>
        <v>100</v>
      </c>
      <c r="K161" s="38">
        <v>100</v>
      </c>
      <c r="L161" s="38"/>
      <c r="M161" s="38"/>
      <c r="N161" s="38"/>
      <c r="O161" s="25"/>
      <c r="P161" s="25" t="s">
        <v>46</v>
      </c>
      <c r="Q161" s="25" t="s">
        <v>47</v>
      </c>
      <c r="R161" s="25" t="s">
        <v>48</v>
      </c>
      <c r="S161" s="25" t="s">
        <v>48</v>
      </c>
      <c r="T161" s="25" t="s">
        <v>48</v>
      </c>
      <c r="U161" s="25" t="s">
        <v>48</v>
      </c>
      <c r="V161" s="25" t="s">
        <v>47</v>
      </c>
      <c r="W161" s="37">
        <v>20</v>
      </c>
      <c r="X161" s="37">
        <v>70</v>
      </c>
      <c r="Y161" s="37">
        <v>80</v>
      </c>
      <c r="Z161" s="37">
        <v>250</v>
      </c>
      <c r="AA161" s="40" t="s">
        <v>594</v>
      </c>
      <c r="AB161" s="40" t="s">
        <v>595</v>
      </c>
      <c r="AC161" s="25"/>
      <c r="AD161" s="4"/>
      <c r="AE161" s="4"/>
    </row>
    <row r="162" s="5" customFormat="1" ht="45" spans="1:31">
      <c r="A162" s="25">
        <v>151</v>
      </c>
      <c r="B162" s="40" t="s">
        <v>596</v>
      </c>
      <c r="C162" s="40" t="s">
        <v>597</v>
      </c>
      <c r="D162" s="38" t="s">
        <v>83</v>
      </c>
      <c r="E162" s="25" t="s">
        <v>83</v>
      </c>
      <c r="F162" s="25" t="s">
        <v>593</v>
      </c>
      <c r="G162" s="25" t="s">
        <v>189</v>
      </c>
      <c r="H162" s="25" t="s">
        <v>45</v>
      </c>
      <c r="I162" s="25">
        <f t="shared" si="12"/>
        <v>20</v>
      </c>
      <c r="J162" s="25">
        <f t="shared" si="13"/>
        <v>20</v>
      </c>
      <c r="K162" s="38">
        <v>20</v>
      </c>
      <c r="L162" s="38"/>
      <c r="M162" s="38"/>
      <c r="N162" s="38"/>
      <c r="O162" s="25"/>
      <c r="P162" s="25" t="s">
        <v>46</v>
      </c>
      <c r="Q162" s="25" t="s">
        <v>47</v>
      </c>
      <c r="R162" s="25" t="s">
        <v>48</v>
      </c>
      <c r="S162" s="25" t="s">
        <v>48</v>
      </c>
      <c r="T162" s="25" t="s">
        <v>48</v>
      </c>
      <c r="U162" s="25" t="s">
        <v>48</v>
      </c>
      <c r="V162" s="25" t="s">
        <v>47</v>
      </c>
      <c r="W162" s="37">
        <v>9</v>
      </c>
      <c r="X162" s="37">
        <v>28</v>
      </c>
      <c r="Y162" s="37">
        <v>40</v>
      </c>
      <c r="Z162" s="37">
        <v>126</v>
      </c>
      <c r="AA162" s="40" t="s">
        <v>598</v>
      </c>
      <c r="AB162" s="40" t="s">
        <v>599</v>
      </c>
      <c r="AC162" s="25"/>
      <c r="AD162" s="4"/>
      <c r="AE162" s="4"/>
    </row>
    <row r="163" s="5" customFormat="1" ht="45" spans="1:31">
      <c r="A163" s="25">
        <v>152</v>
      </c>
      <c r="B163" s="40" t="s">
        <v>600</v>
      </c>
      <c r="C163" s="40" t="s">
        <v>601</v>
      </c>
      <c r="D163" s="38" t="s">
        <v>83</v>
      </c>
      <c r="E163" s="25" t="s">
        <v>83</v>
      </c>
      <c r="F163" s="25" t="s">
        <v>593</v>
      </c>
      <c r="G163" s="25" t="s">
        <v>189</v>
      </c>
      <c r="H163" s="25" t="s">
        <v>45</v>
      </c>
      <c r="I163" s="25">
        <f t="shared" si="12"/>
        <v>60</v>
      </c>
      <c r="J163" s="25">
        <f t="shared" si="13"/>
        <v>60</v>
      </c>
      <c r="K163" s="38">
        <v>60</v>
      </c>
      <c r="L163" s="38"/>
      <c r="M163" s="38"/>
      <c r="N163" s="38"/>
      <c r="O163" s="25"/>
      <c r="P163" s="25" t="s">
        <v>46</v>
      </c>
      <c r="Q163" s="25" t="s">
        <v>47</v>
      </c>
      <c r="R163" s="25" t="s">
        <v>48</v>
      </c>
      <c r="S163" s="25" t="s">
        <v>48</v>
      </c>
      <c r="T163" s="25" t="s">
        <v>48</v>
      </c>
      <c r="U163" s="25" t="s">
        <v>48</v>
      </c>
      <c r="V163" s="25" t="s">
        <v>47</v>
      </c>
      <c r="W163" s="37">
        <v>5</v>
      </c>
      <c r="X163" s="37">
        <v>15</v>
      </c>
      <c r="Y163" s="37">
        <v>30</v>
      </c>
      <c r="Z163" s="37">
        <v>75</v>
      </c>
      <c r="AA163" s="40" t="s">
        <v>602</v>
      </c>
      <c r="AB163" s="40" t="s">
        <v>603</v>
      </c>
      <c r="AC163" s="25"/>
      <c r="AD163" s="4"/>
      <c r="AE163" s="4"/>
    </row>
    <row r="164" s="5" customFormat="1" ht="33.75" spans="1:31">
      <c r="A164" s="25">
        <v>153</v>
      </c>
      <c r="B164" s="40" t="s">
        <v>604</v>
      </c>
      <c r="C164" s="40" t="s">
        <v>605</v>
      </c>
      <c r="D164" s="38" t="s">
        <v>83</v>
      </c>
      <c r="E164" s="25" t="s">
        <v>83</v>
      </c>
      <c r="F164" s="25" t="s">
        <v>606</v>
      </c>
      <c r="G164" s="25" t="s">
        <v>189</v>
      </c>
      <c r="H164" s="25" t="s">
        <v>45</v>
      </c>
      <c r="I164" s="25">
        <f t="shared" si="12"/>
        <v>4.5</v>
      </c>
      <c r="J164" s="25">
        <f t="shared" si="13"/>
        <v>4.5</v>
      </c>
      <c r="K164" s="38">
        <v>4.5</v>
      </c>
      <c r="L164" s="38"/>
      <c r="M164" s="38"/>
      <c r="N164" s="38"/>
      <c r="O164" s="25"/>
      <c r="P164" s="25" t="s">
        <v>46</v>
      </c>
      <c r="Q164" s="25" t="s">
        <v>47</v>
      </c>
      <c r="R164" s="31" t="s">
        <v>47</v>
      </c>
      <c r="S164" s="25" t="s">
        <v>48</v>
      </c>
      <c r="T164" s="25" t="s">
        <v>48</v>
      </c>
      <c r="U164" s="25" t="s">
        <v>48</v>
      </c>
      <c r="V164" s="25" t="s">
        <v>47</v>
      </c>
      <c r="W164" s="37">
        <v>8</v>
      </c>
      <c r="X164" s="37">
        <v>24</v>
      </c>
      <c r="Y164" s="37">
        <v>10</v>
      </c>
      <c r="Z164" s="37">
        <v>45</v>
      </c>
      <c r="AA164" s="40" t="s">
        <v>607</v>
      </c>
      <c r="AB164" s="40" t="s">
        <v>608</v>
      </c>
      <c r="AC164" s="25"/>
      <c r="AD164" s="4"/>
      <c r="AE164" s="4"/>
    </row>
    <row r="165" s="5" customFormat="1" ht="90" spans="1:31">
      <c r="A165" s="25">
        <v>154</v>
      </c>
      <c r="B165" s="25" t="s">
        <v>609</v>
      </c>
      <c r="C165" s="25" t="s">
        <v>610</v>
      </c>
      <c r="D165" s="25" t="s">
        <v>89</v>
      </c>
      <c r="E165" s="25" t="s">
        <v>89</v>
      </c>
      <c r="F165" s="25" t="s">
        <v>611</v>
      </c>
      <c r="G165" s="25" t="s">
        <v>90</v>
      </c>
      <c r="H165" s="25" t="s">
        <v>45</v>
      </c>
      <c r="I165" s="25">
        <f t="shared" si="12"/>
        <v>50</v>
      </c>
      <c r="J165" s="25">
        <f t="shared" si="13"/>
        <v>50</v>
      </c>
      <c r="K165" s="27">
        <v>50</v>
      </c>
      <c r="L165" s="27"/>
      <c r="M165" s="27"/>
      <c r="N165" s="27"/>
      <c r="O165" s="25"/>
      <c r="P165" s="25" t="s">
        <v>46</v>
      </c>
      <c r="Q165" s="25" t="s">
        <v>47</v>
      </c>
      <c r="R165" s="31" t="s">
        <v>47</v>
      </c>
      <c r="S165" s="25" t="s">
        <v>48</v>
      </c>
      <c r="T165" s="25" t="s">
        <v>48</v>
      </c>
      <c r="U165" s="25" t="s">
        <v>48</v>
      </c>
      <c r="V165" s="25" t="s">
        <v>47</v>
      </c>
      <c r="W165" s="25">
        <v>8</v>
      </c>
      <c r="X165" s="25">
        <v>28</v>
      </c>
      <c r="Y165" s="25">
        <v>26</v>
      </c>
      <c r="Z165" s="25">
        <v>91</v>
      </c>
      <c r="AA165" s="25" t="s">
        <v>612</v>
      </c>
      <c r="AB165" s="25" t="s">
        <v>613</v>
      </c>
      <c r="AC165" s="25"/>
      <c r="AD165" s="4"/>
      <c r="AE165" s="4"/>
    </row>
    <row r="166" s="5" customFormat="1" ht="90" spans="1:31">
      <c r="A166" s="25">
        <v>155</v>
      </c>
      <c r="B166" s="25" t="s">
        <v>614</v>
      </c>
      <c r="C166" s="25" t="s">
        <v>615</v>
      </c>
      <c r="D166" s="25" t="s">
        <v>89</v>
      </c>
      <c r="E166" s="25" t="s">
        <v>89</v>
      </c>
      <c r="F166" s="25" t="s">
        <v>616</v>
      </c>
      <c r="G166" s="25" t="s">
        <v>90</v>
      </c>
      <c r="H166" s="25" t="s">
        <v>45</v>
      </c>
      <c r="I166" s="25">
        <f t="shared" si="12"/>
        <v>15</v>
      </c>
      <c r="J166" s="25">
        <f t="shared" si="13"/>
        <v>15</v>
      </c>
      <c r="K166" s="25">
        <v>15</v>
      </c>
      <c r="L166" s="25"/>
      <c r="M166" s="25"/>
      <c r="N166" s="25"/>
      <c r="O166" s="25"/>
      <c r="P166" s="25" t="s">
        <v>46</v>
      </c>
      <c r="Q166" s="25" t="s">
        <v>47</v>
      </c>
      <c r="R166" s="31" t="s">
        <v>47</v>
      </c>
      <c r="S166" s="25" t="s">
        <v>48</v>
      </c>
      <c r="T166" s="25" t="s">
        <v>48</v>
      </c>
      <c r="U166" s="25" t="s">
        <v>48</v>
      </c>
      <c r="V166" s="25" t="s">
        <v>47</v>
      </c>
      <c r="W166" s="25">
        <v>6</v>
      </c>
      <c r="X166" s="25">
        <v>21</v>
      </c>
      <c r="Y166" s="25">
        <v>15</v>
      </c>
      <c r="Z166" s="25">
        <v>42</v>
      </c>
      <c r="AA166" s="25" t="s">
        <v>612</v>
      </c>
      <c r="AB166" s="25" t="s">
        <v>617</v>
      </c>
      <c r="AC166" s="25"/>
      <c r="AD166" s="4"/>
      <c r="AE166" s="4"/>
    </row>
    <row r="167" s="5" customFormat="1" ht="90" spans="1:31">
      <c r="A167" s="25">
        <v>156</v>
      </c>
      <c r="B167" s="25" t="s">
        <v>618</v>
      </c>
      <c r="C167" s="25" t="s">
        <v>619</v>
      </c>
      <c r="D167" s="25" t="s">
        <v>89</v>
      </c>
      <c r="E167" s="25" t="s">
        <v>89</v>
      </c>
      <c r="F167" s="25" t="s">
        <v>616</v>
      </c>
      <c r="G167" s="25" t="s">
        <v>90</v>
      </c>
      <c r="H167" s="25" t="s">
        <v>45</v>
      </c>
      <c r="I167" s="25">
        <f t="shared" si="12"/>
        <v>80</v>
      </c>
      <c r="J167" s="25">
        <f t="shared" si="13"/>
        <v>80</v>
      </c>
      <c r="K167" s="27">
        <v>80</v>
      </c>
      <c r="L167" s="27"/>
      <c r="M167" s="27"/>
      <c r="N167" s="27"/>
      <c r="O167" s="25"/>
      <c r="P167" s="25" t="s">
        <v>46</v>
      </c>
      <c r="Q167" s="25" t="s">
        <v>47</v>
      </c>
      <c r="R167" s="31" t="s">
        <v>47</v>
      </c>
      <c r="S167" s="25" t="s">
        <v>48</v>
      </c>
      <c r="T167" s="25" t="s">
        <v>48</v>
      </c>
      <c r="U167" s="25" t="s">
        <v>48</v>
      </c>
      <c r="V167" s="25" t="s">
        <v>47</v>
      </c>
      <c r="W167" s="25">
        <v>21</v>
      </c>
      <c r="X167" s="25">
        <v>70</v>
      </c>
      <c r="Y167" s="25">
        <v>60</v>
      </c>
      <c r="Z167" s="25">
        <v>211</v>
      </c>
      <c r="AA167" s="25" t="s">
        <v>612</v>
      </c>
      <c r="AB167" s="25" t="s">
        <v>620</v>
      </c>
      <c r="AC167" s="25"/>
      <c r="AD167" s="4"/>
      <c r="AE167" s="4"/>
    </row>
    <row r="168" s="5" customFormat="1" ht="90" spans="1:31">
      <c r="A168" s="25">
        <v>157</v>
      </c>
      <c r="B168" s="25" t="s">
        <v>621</v>
      </c>
      <c r="C168" s="25" t="s">
        <v>622</v>
      </c>
      <c r="D168" s="25" t="s">
        <v>89</v>
      </c>
      <c r="E168" s="25" t="s">
        <v>89</v>
      </c>
      <c r="F168" s="25" t="s">
        <v>616</v>
      </c>
      <c r="G168" s="25" t="s">
        <v>90</v>
      </c>
      <c r="H168" s="25" t="s">
        <v>45</v>
      </c>
      <c r="I168" s="25">
        <f t="shared" si="12"/>
        <v>37.6</v>
      </c>
      <c r="J168" s="25">
        <f t="shared" si="13"/>
        <v>37.6</v>
      </c>
      <c r="K168" s="27">
        <v>37.6</v>
      </c>
      <c r="L168" s="27"/>
      <c r="M168" s="27"/>
      <c r="N168" s="27"/>
      <c r="O168" s="25"/>
      <c r="P168" s="25" t="s">
        <v>46</v>
      </c>
      <c r="Q168" s="25" t="s">
        <v>47</v>
      </c>
      <c r="R168" s="31" t="s">
        <v>47</v>
      </c>
      <c r="S168" s="25" t="s">
        <v>48</v>
      </c>
      <c r="T168" s="25" t="s">
        <v>48</v>
      </c>
      <c r="U168" s="25" t="s">
        <v>48</v>
      </c>
      <c r="V168" s="25" t="s">
        <v>47</v>
      </c>
      <c r="W168" s="25">
        <v>15</v>
      </c>
      <c r="X168" s="25">
        <v>52</v>
      </c>
      <c r="Y168" s="25">
        <v>41</v>
      </c>
      <c r="Z168" s="25">
        <v>143</v>
      </c>
      <c r="AA168" s="25" t="s">
        <v>612</v>
      </c>
      <c r="AB168" s="25" t="s">
        <v>623</v>
      </c>
      <c r="AC168" s="25"/>
      <c r="AD168" s="4"/>
      <c r="AE168" s="4"/>
    </row>
    <row r="169" s="5" customFormat="1" ht="90" spans="1:31">
      <c r="A169" s="25">
        <v>158</v>
      </c>
      <c r="B169" s="25" t="s">
        <v>624</v>
      </c>
      <c r="C169" s="25" t="s">
        <v>625</v>
      </c>
      <c r="D169" s="25" t="s">
        <v>89</v>
      </c>
      <c r="E169" s="25" t="s">
        <v>89</v>
      </c>
      <c r="F169" s="25" t="s">
        <v>616</v>
      </c>
      <c r="G169" s="25" t="s">
        <v>90</v>
      </c>
      <c r="H169" s="25" t="s">
        <v>45</v>
      </c>
      <c r="I169" s="25">
        <f t="shared" si="12"/>
        <v>19.6</v>
      </c>
      <c r="J169" s="25">
        <f t="shared" si="13"/>
        <v>19.6</v>
      </c>
      <c r="K169" s="27">
        <v>19.6</v>
      </c>
      <c r="L169" s="27"/>
      <c r="M169" s="27"/>
      <c r="N169" s="27"/>
      <c r="O169" s="25"/>
      <c r="P169" s="25" t="s">
        <v>46</v>
      </c>
      <c r="Q169" s="25" t="s">
        <v>47</v>
      </c>
      <c r="R169" s="31" t="s">
        <v>47</v>
      </c>
      <c r="S169" s="25" t="s">
        <v>48</v>
      </c>
      <c r="T169" s="25" t="s">
        <v>48</v>
      </c>
      <c r="U169" s="25" t="s">
        <v>48</v>
      </c>
      <c r="V169" s="25" t="s">
        <v>47</v>
      </c>
      <c r="W169" s="25">
        <v>8</v>
      </c>
      <c r="X169" s="25">
        <v>25</v>
      </c>
      <c r="Y169" s="25">
        <v>16</v>
      </c>
      <c r="Z169" s="25">
        <v>56</v>
      </c>
      <c r="AA169" s="25" t="s">
        <v>612</v>
      </c>
      <c r="AB169" s="25" t="s">
        <v>626</v>
      </c>
      <c r="AC169" s="25"/>
      <c r="AD169" s="4"/>
      <c r="AE169" s="4"/>
    </row>
    <row r="170" s="5" customFormat="1" ht="90" spans="1:31">
      <c r="A170" s="25">
        <v>159</v>
      </c>
      <c r="B170" s="25" t="s">
        <v>627</v>
      </c>
      <c r="C170" s="25" t="s">
        <v>628</v>
      </c>
      <c r="D170" s="25" t="s">
        <v>89</v>
      </c>
      <c r="E170" s="25" t="s">
        <v>89</v>
      </c>
      <c r="F170" s="25" t="s">
        <v>616</v>
      </c>
      <c r="G170" s="25" t="s">
        <v>90</v>
      </c>
      <c r="H170" s="25" t="s">
        <v>45</v>
      </c>
      <c r="I170" s="25">
        <f t="shared" si="12"/>
        <v>68</v>
      </c>
      <c r="J170" s="25">
        <f t="shared" si="13"/>
        <v>68</v>
      </c>
      <c r="K170" s="25">
        <v>68</v>
      </c>
      <c r="L170" s="25"/>
      <c r="M170" s="25"/>
      <c r="N170" s="25"/>
      <c r="O170" s="25"/>
      <c r="P170" s="25" t="s">
        <v>46</v>
      </c>
      <c r="Q170" s="25" t="s">
        <v>47</v>
      </c>
      <c r="R170" s="31" t="s">
        <v>47</v>
      </c>
      <c r="S170" s="25" t="s">
        <v>48</v>
      </c>
      <c r="T170" s="25" t="s">
        <v>48</v>
      </c>
      <c r="U170" s="25" t="s">
        <v>48</v>
      </c>
      <c r="V170" s="25" t="s">
        <v>47</v>
      </c>
      <c r="W170" s="25">
        <v>14</v>
      </c>
      <c r="X170" s="25">
        <v>49</v>
      </c>
      <c r="Y170" s="25">
        <v>39</v>
      </c>
      <c r="Z170" s="25">
        <v>136</v>
      </c>
      <c r="AA170" s="25" t="s">
        <v>612</v>
      </c>
      <c r="AB170" s="25" t="s">
        <v>629</v>
      </c>
      <c r="AC170" s="25"/>
      <c r="AD170" s="4"/>
      <c r="AE170" s="4"/>
    </row>
    <row r="171" s="5" customFormat="1" ht="90" spans="1:31">
      <c r="A171" s="25">
        <v>160</v>
      </c>
      <c r="B171" s="25" t="s">
        <v>630</v>
      </c>
      <c r="C171" s="25" t="s">
        <v>631</v>
      </c>
      <c r="D171" s="25" t="s">
        <v>89</v>
      </c>
      <c r="E171" s="25" t="s">
        <v>89</v>
      </c>
      <c r="F171" s="25" t="s">
        <v>632</v>
      </c>
      <c r="G171" s="25" t="s">
        <v>90</v>
      </c>
      <c r="H171" s="25" t="s">
        <v>45</v>
      </c>
      <c r="I171" s="25">
        <f t="shared" si="12"/>
        <v>32</v>
      </c>
      <c r="J171" s="25">
        <f t="shared" si="13"/>
        <v>32</v>
      </c>
      <c r="K171" s="27">
        <v>32</v>
      </c>
      <c r="L171" s="27"/>
      <c r="M171" s="27"/>
      <c r="N171" s="27"/>
      <c r="O171" s="25"/>
      <c r="P171" s="25" t="s">
        <v>46</v>
      </c>
      <c r="Q171" s="25" t="s">
        <v>47</v>
      </c>
      <c r="R171" s="31" t="s">
        <v>47</v>
      </c>
      <c r="S171" s="25" t="s">
        <v>48</v>
      </c>
      <c r="T171" s="25" t="s">
        <v>48</v>
      </c>
      <c r="U171" s="25" t="s">
        <v>48</v>
      </c>
      <c r="V171" s="25" t="s">
        <v>47</v>
      </c>
      <c r="W171" s="25">
        <v>6</v>
      </c>
      <c r="X171" s="25">
        <v>21</v>
      </c>
      <c r="Y171" s="25">
        <v>17</v>
      </c>
      <c r="Z171" s="25">
        <v>59</v>
      </c>
      <c r="AA171" s="25" t="s">
        <v>633</v>
      </c>
      <c r="AB171" s="25" t="s">
        <v>634</v>
      </c>
      <c r="AC171" s="25"/>
      <c r="AD171" s="4"/>
      <c r="AE171" s="4"/>
    </row>
    <row r="172" s="5" customFormat="1" ht="90" spans="1:31">
      <c r="A172" s="25">
        <v>161</v>
      </c>
      <c r="B172" s="25" t="s">
        <v>635</v>
      </c>
      <c r="C172" s="25" t="s">
        <v>636</v>
      </c>
      <c r="D172" s="25" t="s">
        <v>89</v>
      </c>
      <c r="E172" s="25" t="s">
        <v>89</v>
      </c>
      <c r="F172" s="25" t="s">
        <v>637</v>
      </c>
      <c r="G172" s="25" t="s">
        <v>90</v>
      </c>
      <c r="H172" s="25" t="s">
        <v>45</v>
      </c>
      <c r="I172" s="25">
        <f t="shared" si="12"/>
        <v>82</v>
      </c>
      <c r="J172" s="25">
        <f t="shared" si="13"/>
        <v>82</v>
      </c>
      <c r="K172" s="27">
        <v>82</v>
      </c>
      <c r="L172" s="27"/>
      <c r="M172" s="27"/>
      <c r="N172" s="27"/>
      <c r="O172" s="25"/>
      <c r="P172" s="25" t="s">
        <v>46</v>
      </c>
      <c r="Q172" s="25" t="s">
        <v>47</v>
      </c>
      <c r="R172" s="31" t="s">
        <v>47</v>
      </c>
      <c r="S172" s="25" t="s">
        <v>48</v>
      </c>
      <c r="T172" s="25" t="s">
        <v>48</v>
      </c>
      <c r="U172" s="25" t="s">
        <v>48</v>
      </c>
      <c r="V172" s="25" t="s">
        <v>47</v>
      </c>
      <c r="W172" s="25">
        <v>14</v>
      </c>
      <c r="X172" s="25">
        <v>37</v>
      </c>
      <c r="Y172" s="25">
        <v>41</v>
      </c>
      <c r="Z172" s="25">
        <v>108</v>
      </c>
      <c r="AA172" s="25" t="s">
        <v>612</v>
      </c>
      <c r="AB172" s="25" t="s">
        <v>638</v>
      </c>
      <c r="AC172" s="25"/>
      <c r="AD172" s="4"/>
      <c r="AE172" s="4"/>
    </row>
    <row r="173" s="5" customFormat="1" ht="90" spans="1:31">
      <c r="A173" s="25">
        <v>162</v>
      </c>
      <c r="B173" s="25" t="s">
        <v>639</v>
      </c>
      <c r="C173" s="25" t="s">
        <v>640</v>
      </c>
      <c r="D173" s="25" t="s">
        <v>89</v>
      </c>
      <c r="E173" s="25" t="s">
        <v>89</v>
      </c>
      <c r="F173" s="25" t="s">
        <v>641</v>
      </c>
      <c r="G173" s="25" t="s">
        <v>90</v>
      </c>
      <c r="H173" s="25" t="s">
        <v>45</v>
      </c>
      <c r="I173" s="25">
        <f t="shared" si="12"/>
        <v>299</v>
      </c>
      <c r="J173" s="25">
        <f t="shared" si="13"/>
        <v>299</v>
      </c>
      <c r="K173" s="25">
        <v>299</v>
      </c>
      <c r="L173" s="25"/>
      <c r="M173" s="25"/>
      <c r="N173" s="25"/>
      <c r="O173" s="25"/>
      <c r="P173" s="25" t="s">
        <v>46</v>
      </c>
      <c r="Q173" s="25" t="s">
        <v>47</v>
      </c>
      <c r="R173" s="31" t="s">
        <v>47</v>
      </c>
      <c r="S173" s="25" t="s">
        <v>48</v>
      </c>
      <c r="T173" s="25" t="s">
        <v>48</v>
      </c>
      <c r="U173" s="25" t="s">
        <v>48</v>
      </c>
      <c r="V173" s="25" t="s">
        <v>48</v>
      </c>
      <c r="W173" s="25">
        <v>23</v>
      </c>
      <c r="X173" s="25">
        <v>79</v>
      </c>
      <c r="Y173" s="25">
        <v>76</v>
      </c>
      <c r="Z173" s="25">
        <v>266</v>
      </c>
      <c r="AA173" s="25" t="s">
        <v>612</v>
      </c>
      <c r="AB173" s="25" t="s">
        <v>642</v>
      </c>
      <c r="AC173" s="25"/>
      <c r="AD173" s="4"/>
      <c r="AE173" s="4"/>
    </row>
    <row r="174" s="5" customFormat="1" ht="96" spans="1:31">
      <c r="A174" s="25">
        <v>163</v>
      </c>
      <c r="B174" s="35" t="s">
        <v>643</v>
      </c>
      <c r="C174" s="25" t="s">
        <v>644</v>
      </c>
      <c r="D174" s="25" t="s">
        <v>95</v>
      </c>
      <c r="E174" s="25" t="s">
        <v>95</v>
      </c>
      <c r="F174" s="25" t="s">
        <v>645</v>
      </c>
      <c r="G174" s="25" t="s">
        <v>159</v>
      </c>
      <c r="H174" s="25" t="s">
        <v>45</v>
      </c>
      <c r="I174" s="25">
        <f t="shared" si="12"/>
        <v>88</v>
      </c>
      <c r="J174" s="25">
        <f t="shared" si="13"/>
        <v>88</v>
      </c>
      <c r="K174" s="25">
        <v>88</v>
      </c>
      <c r="L174" s="25"/>
      <c r="M174" s="25"/>
      <c r="N174" s="25"/>
      <c r="O174" s="25"/>
      <c r="P174" s="25" t="s">
        <v>46</v>
      </c>
      <c r="Q174" s="25" t="s">
        <v>47</v>
      </c>
      <c r="R174" s="25" t="s">
        <v>48</v>
      </c>
      <c r="S174" s="25" t="s">
        <v>48</v>
      </c>
      <c r="T174" s="25" t="s">
        <v>48</v>
      </c>
      <c r="U174" s="25" t="s">
        <v>48</v>
      </c>
      <c r="V174" s="25" t="s">
        <v>47</v>
      </c>
      <c r="W174" s="22">
        <v>18</v>
      </c>
      <c r="X174" s="22">
        <v>65</v>
      </c>
      <c r="Y174" s="22">
        <v>50</v>
      </c>
      <c r="Z174" s="22">
        <v>180</v>
      </c>
      <c r="AA174" s="22" t="s">
        <v>324</v>
      </c>
      <c r="AB174" s="22" t="s">
        <v>646</v>
      </c>
      <c r="AC174" s="25"/>
      <c r="AD174" s="4"/>
      <c r="AE174" s="4"/>
    </row>
    <row r="175" s="5" customFormat="1" ht="96" spans="1:31">
      <c r="A175" s="25">
        <v>164</v>
      </c>
      <c r="B175" s="25" t="s">
        <v>647</v>
      </c>
      <c r="C175" s="25" t="s">
        <v>648</v>
      </c>
      <c r="D175" s="25" t="s">
        <v>95</v>
      </c>
      <c r="E175" s="25" t="s">
        <v>95</v>
      </c>
      <c r="F175" s="25" t="s">
        <v>649</v>
      </c>
      <c r="G175" s="25" t="s">
        <v>159</v>
      </c>
      <c r="H175" s="25" t="s">
        <v>329</v>
      </c>
      <c r="I175" s="25">
        <f t="shared" si="12"/>
        <v>187.5</v>
      </c>
      <c r="J175" s="25">
        <f t="shared" si="13"/>
        <v>100</v>
      </c>
      <c r="K175" s="27">
        <v>100</v>
      </c>
      <c r="L175" s="27"/>
      <c r="M175" s="27"/>
      <c r="N175" s="27"/>
      <c r="O175" s="27">
        <v>87.5</v>
      </c>
      <c r="P175" s="25" t="s">
        <v>46</v>
      </c>
      <c r="Q175" s="25" t="s">
        <v>47</v>
      </c>
      <c r="R175" s="31" t="s">
        <v>47</v>
      </c>
      <c r="S175" s="25" t="s">
        <v>48</v>
      </c>
      <c r="T175" s="25" t="s">
        <v>48</v>
      </c>
      <c r="U175" s="25" t="s">
        <v>48</v>
      </c>
      <c r="V175" s="25" t="s">
        <v>48</v>
      </c>
      <c r="W175" s="41">
        <v>20</v>
      </c>
      <c r="X175" s="41">
        <v>75</v>
      </c>
      <c r="Y175" s="41">
        <v>60</v>
      </c>
      <c r="Z175" s="41">
        <v>210</v>
      </c>
      <c r="AA175" s="22" t="s">
        <v>324</v>
      </c>
      <c r="AB175" s="22" t="s">
        <v>650</v>
      </c>
      <c r="AC175" s="25"/>
      <c r="AD175" s="4"/>
      <c r="AE175" s="4"/>
    </row>
    <row r="176" s="5" customFormat="1" ht="96" spans="1:31">
      <c r="A176" s="25">
        <v>165</v>
      </c>
      <c r="B176" s="35" t="s">
        <v>651</v>
      </c>
      <c r="C176" s="25" t="s">
        <v>652</v>
      </c>
      <c r="D176" s="25" t="s">
        <v>95</v>
      </c>
      <c r="E176" s="25" t="s">
        <v>95</v>
      </c>
      <c r="F176" s="25" t="s">
        <v>649</v>
      </c>
      <c r="G176" s="25" t="s">
        <v>159</v>
      </c>
      <c r="H176" s="25" t="s">
        <v>45</v>
      </c>
      <c r="I176" s="25">
        <f t="shared" si="12"/>
        <v>69</v>
      </c>
      <c r="J176" s="25">
        <f t="shared" si="13"/>
        <v>69</v>
      </c>
      <c r="K176" s="25">
        <v>69</v>
      </c>
      <c r="L176" s="25"/>
      <c r="M176" s="25"/>
      <c r="N176" s="25"/>
      <c r="O176" s="25"/>
      <c r="P176" s="25" t="s">
        <v>46</v>
      </c>
      <c r="Q176" s="25" t="s">
        <v>47</v>
      </c>
      <c r="R176" s="31" t="s">
        <v>47</v>
      </c>
      <c r="S176" s="25" t="s">
        <v>48</v>
      </c>
      <c r="T176" s="25" t="s">
        <v>48</v>
      </c>
      <c r="U176" s="25" t="s">
        <v>48</v>
      </c>
      <c r="V176" s="25" t="s">
        <v>47</v>
      </c>
      <c r="W176" s="41">
        <v>13</v>
      </c>
      <c r="X176" s="41">
        <v>45</v>
      </c>
      <c r="Y176" s="41">
        <v>35</v>
      </c>
      <c r="Z176" s="41">
        <v>120</v>
      </c>
      <c r="AA176" s="22" t="s">
        <v>324</v>
      </c>
      <c r="AB176" s="22" t="s">
        <v>653</v>
      </c>
      <c r="AC176" s="25"/>
      <c r="AD176" s="4"/>
      <c r="AE176" s="4"/>
    </row>
    <row r="177" s="5" customFormat="1" ht="96" spans="1:31">
      <c r="A177" s="25">
        <v>166</v>
      </c>
      <c r="B177" s="25" t="s">
        <v>654</v>
      </c>
      <c r="C177" s="25" t="s">
        <v>655</v>
      </c>
      <c r="D177" s="25" t="s">
        <v>95</v>
      </c>
      <c r="E177" s="25" t="s">
        <v>95</v>
      </c>
      <c r="F177" s="25" t="s">
        <v>656</v>
      </c>
      <c r="G177" s="25" t="s">
        <v>159</v>
      </c>
      <c r="H177" s="25" t="s">
        <v>45</v>
      </c>
      <c r="I177" s="25">
        <f t="shared" si="12"/>
        <v>80</v>
      </c>
      <c r="J177" s="25">
        <f t="shared" si="13"/>
        <v>80</v>
      </c>
      <c r="K177" s="27">
        <v>80</v>
      </c>
      <c r="L177" s="27"/>
      <c r="M177" s="27"/>
      <c r="N177" s="27"/>
      <c r="O177" s="27"/>
      <c r="P177" s="25" t="s">
        <v>46</v>
      </c>
      <c r="Q177" s="25" t="s">
        <v>47</v>
      </c>
      <c r="R177" s="31" t="s">
        <v>47</v>
      </c>
      <c r="S177" s="25" t="s">
        <v>48</v>
      </c>
      <c r="T177" s="25" t="s">
        <v>48</v>
      </c>
      <c r="U177" s="25" t="s">
        <v>48</v>
      </c>
      <c r="V177" s="25" t="s">
        <v>47</v>
      </c>
      <c r="W177" s="41">
        <v>15</v>
      </c>
      <c r="X177" s="41">
        <v>55</v>
      </c>
      <c r="Y177" s="41">
        <v>40</v>
      </c>
      <c r="Z177" s="41">
        <v>140</v>
      </c>
      <c r="AA177" s="22" t="s">
        <v>324</v>
      </c>
      <c r="AB177" s="22" t="s">
        <v>657</v>
      </c>
      <c r="AC177" s="25"/>
      <c r="AD177" s="4"/>
      <c r="AE177" s="4"/>
    </row>
    <row r="178" s="5" customFormat="1" ht="96" spans="1:31">
      <c r="A178" s="25">
        <v>167</v>
      </c>
      <c r="B178" s="35" t="s">
        <v>658</v>
      </c>
      <c r="C178" s="25" t="s">
        <v>659</v>
      </c>
      <c r="D178" s="25" t="s">
        <v>95</v>
      </c>
      <c r="E178" s="25" t="s">
        <v>95</v>
      </c>
      <c r="F178" s="25" t="s">
        <v>660</v>
      </c>
      <c r="G178" s="25" t="s">
        <v>159</v>
      </c>
      <c r="H178" s="25" t="s">
        <v>45</v>
      </c>
      <c r="I178" s="25">
        <f t="shared" si="12"/>
        <v>22</v>
      </c>
      <c r="J178" s="25">
        <f t="shared" si="13"/>
        <v>22</v>
      </c>
      <c r="K178" s="25">
        <v>22</v>
      </c>
      <c r="L178" s="25"/>
      <c r="M178" s="25"/>
      <c r="N178" s="25"/>
      <c r="O178" s="25"/>
      <c r="P178" s="25" t="s">
        <v>46</v>
      </c>
      <c r="Q178" s="25" t="s">
        <v>47</v>
      </c>
      <c r="R178" s="31" t="s">
        <v>47</v>
      </c>
      <c r="S178" s="25" t="s">
        <v>48</v>
      </c>
      <c r="T178" s="25" t="s">
        <v>48</v>
      </c>
      <c r="U178" s="25" t="s">
        <v>48</v>
      </c>
      <c r="V178" s="25" t="s">
        <v>47</v>
      </c>
      <c r="W178" s="22">
        <v>6</v>
      </c>
      <c r="X178" s="22">
        <v>22</v>
      </c>
      <c r="Y178" s="22">
        <v>15</v>
      </c>
      <c r="Z178" s="22">
        <v>55</v>
      </c>
      <c r="AA178" s="22" t="s">
        <v>324</v>
      </c>
      <c r="AB178" s="22" t="s">
        <v>661</v>
      </c>
      <c r="AC178" s="25"/>
      <c r="AD178" s="4"/>
      <c r="AE178" s="4"/>
    </row>
    <row r="179" s="5" customFormat="1" ht="96" spans="1:31">
      <c r="A179" s="25">
        <v>168</v>
      </c>
      <c r="B179" s="35" t="s">
        <v>662</v>
      </c>
      <c r="C179" s="25" t="s">
        <v>663</v>
      </c>
      <c r="D179" s="25" t="s">
        <v>95</v>
      </c>
      <c r="E179" s="25" t="s">
        <v>95</v>
      </c>
      <c r="F179" s="25" t="s">
        <v>664</v>
      </c>
      <c r="G179" s="25" t="s">
        <v>159</v>
      </c>
      <c r="H179" s="25" t="s">
        <v>45</v>
      </c>
      <c r="I179" s="25">
        <f t="shared" si="12"/>
        <v>28</v>
      </c>
      <c r="J179" s="25">
        <f t="shared" si="13"/>
        <v>28</v>
      </c>
      <c r="K179" s="25">
        <v>28</v>
      </c>
      <c r="L179" s="25"/>
      <c r="M179" s="25"/>
      <c r="N179" s="25"/>
      <c r="O179" s="25"/>
      <c r="P179" s="25" t="s">
        <v>46</v>
      </c>
      <c r="Q179" s="25" t="s">
        <v>47</v>
      </c>
      <c r="R179" s="31" t="s">
        <v>47</v>
      </c>
      <c r="S179" s="25" t="s">
        <v>48</v>
      </c>
      <c r="T179" s="25" t="s">
        <v>48</v>
      </c>
      <c r="U179" s="25" t="s">
        <v>48</v>
      </c>
      <c r="V179" s="25" t="s">
        <v>47</v>
      </c>
      <c r="W179" s="22">
        <v>7</v>
      </c>
      <c r="X179" s="22">
        <v>25</v>
      </c>
      <c r="Y179" s="22">
        <v>19</v>
      </c>
      <c r="Z179" s="22">
        <v>57</v>
      </c>
      <c r="AA179" s="22" t="s">
        <v>324</v>
      </c>
      <c r="AB179" s="22" t="s">
        <v>665</v>
      </c>
      <c r="AC179" s="25"/>
      <c r="AD179" s="4"/>
      <c r="AE179" s="4"/>
    </row>
    <row r="180" s="5" customFormat="1" ht="96" spans="1:31">
      <c r="A180" s="25">
        <v>169</v>
      </c>
      <c r="B180" s="35" t="s">
        <v>666</v>
      </c>
      <c r="C180" s="25" t="s">
        <v>667</v>
      </c>
      <c r="D180" s="25" t="s">
        <v>95</v>
      </c>
      <c r="E180" s="25" t="s">
        <v>95</v>
      </c>
      <c r="F180" s="25" t="s">
        <v>668</v>
      </c>
      <c r="G180" s="25" t="s">
        <v>159</v>
      </c>
      <c r="H180" s="25" t="s">
        <v>45</v>
      </c>
      <c r="I180" s="25">
        <f t="shared" si="12"/>
        <v>100</v>
      </c>
      <c r="J180" s="25">
        <f t="shared" si="13"/>
        <v>100</v>
      </c>
      <c r="K180" s="25">
        <v>100</v>
      </c>
      <c r="L180" s="25"/>
      <c r="M180" s="25"/>
      <c r="N180" s="25"/>
      <c r="O180" s="25"/>
      <c r="P180" s="25" t="s">
        <v>46</v>
      </c>
      <c r="Q180" s="25" t="s">
        <v>47</v>
      </c>
      <c r="R180" s="31" t="s">
        <v>47</v>
      </c>
      <c r="S180" s="25" t="s">
        <v>48</v>
      </c>
      <c r="T180" s="25" t="s">
        <v>48</v>
      </c>
      <c r="U180" s="25" t="s">
        <v>48</v>
      </c>
      <c r="V180" s="25" t="s">
        <v>47</v>
      </c>
      <c r="W180" s="22">
        <v>18</v>
      </c>
      <c r="X180" s="22">
        <v>65</v>
      </c>
      <c r="Y180" s="22">
        <v>52</v>
      </c>
      <c r="Z180" s="22">
        <v>190</v>
      </c>
      <c r="AA180" s="22" t="s">
        <v>324</v>
      </c>
      <c r="AB180" s="22" t="s">
        <v>669</v>
      </c>
      <c r="AC180" s="25"/>
      <c r="AD180" s="4"/>
      <c r="AE180" s="4"/>
    </row>
    <row r="181" s="5" customFormat="1" ht="96" spans="1:31">
      <c r="A181" s="25">
        <v>170</v>
      </c>
      <c r="B181" s="35" t="s">
        <v>670</v>
      </c>
      <c r="C181" s="35" t="s">
        <v>671</v>
      </c>
      <c r="D181" s="25" t="s">
        <v>95</v>
      </c>
      <c r="E181" s="25" t="s">
        <v>95</v>
      </c>
      <c r="F181" s="25" t="s">
        <v>672</v>
      </c>
      <c r="G181" s="25" t="s">
        <v>159</v>
      </c>
      <c r="H181" s="25" t="s">
        <v>45</v>
      </c>
      <c r="I181" s="25">
        <f t="shared" si="12"/>
        <v>60</v>
      </c>
      <c r="J181" s="25">
        <f t="shared" si="13"/>
        <v>60</v>
      </c>
      <c r="K181" s="25">
        <v>60</v>
      </c>
      <c r="L181" s="25"/>
      <c r="M181" s="25"/>
      <c r="N181" s="25"/>
      <c r="O181" s="25"/>
      <c r="P181" s="25" t="s">
        <v>46</v>
      </c>
      <c r="Q181" s="25" t="s">
        <v>47</v>
      </c>
      <c r="R181" s="31" t="s">
        <v>47</v>
      </c>
      <c r="S181" s="25" t="s">
        <v>48</v>
      </c>
      <c r="T181" s="25" t="s">
        <v>48</v>
      </c>
      <c r="U181" s="25" t="s">
        <v>48</v>
      </c>
      <c r="V181" s="25" t="s">
        <v>47</v>
      </c>
      <c r="W181" s="22">
        <v>13</v>
      </c>
      <c r="X181" s="22">
        <v>45</v>
      </c>
      <c r="Y181" s="22">
        <v>35</v>
      </c>
      <c r="Z181" s="22">
        <v>125</v>
      </c>
      <c r="AA181" s="22" t="s">
        <v>324</v>
      </c>
      <c r="AB181" s="22" t="s">
        <v>673</v>
      </c>
      <c r="AC181" s="25"/>
      <c r="AD181" s="4"/>
      <c r="AE181" s="4"/>
    </row>
    <row r="182" s="6" customFormat="1" ht="45" spans="1:31">
      <c r="A182" s="25">
        <v>171</v>
      </c>
      <c r="B182" s="25" t="s">
        <v>674</v>
      </c>
      <c r="C182" s="25" t="s">
        <v>675</v>
      </c>
      <c r="D182" s="25" t="s">
        <v>100</v>
      </c>
      <c r="E182" s="25" t="s">
        <v>100</v>
      </c>
      <c r="F182" s="25" t="s">
        <v>676</v>
      </c>
      <c r="G182" s="25" t="s">
        <v>102</v>
      </c>
      <c r="H182" s="25" t="s">
        <v>329</v>
      </c>
      <c r="I182" s="25">
        <f t="shared" si="12"/>
        <v>45</v>
      </c>
      <c r="J182" s="25">
        <f t="shared" si="13"/>
        <v>20</v>
      </c>
      <c r="K182" s="25">
        <v>20</v>
      </c>
      <c r="L182" s="25"/>
      <c r="M182" s="25"/>
      <c r="N182" s="25"/>
      <c r="O182" s="25">
        <v>25</v>
      </c>
      <c r="P182" s="25" t="s">
        <v>46</v>
      </c>
      <c r="Q182" s="25" t="s">
        <v>47</v>
      </c>
      <c r="R182" s="31" t="s">
        <v>47</v>
      </c>
      <c r="S182" s="25" t="s">
        <v>48</v>
      </c>
      <c r="T182" s="25" t="s">
        <v>48</v>
      </c>
      <c r="U182" s="25" t="s">
        <v>48</v>
      </c>
      <c r="V182" s="25" t="s">
        <v>47</v>
      </c>
      <c r="W182" s="25">
        <v>15</v>
      </c>
      <c r="X182" s="25">
        <v>50</v>
      </c>
      <c r="Y182" s="25">
        <v>20</v>
      </c>
      <c r="Z182" s="25">
        <v>70</v>
      </c>
      <c r="AA182" s="25" t="s">
        <v>677</v>
      </c>
      <c r="AB182" s="25" t="s">
        <v>678</v>
      </c>
      <c r="AC182" s="25"/>
      <c r="AD182" s="4"/>
      <c r="AE182" s="4"/>
    </row>
    <row r="183" s="6" customFormat="1" ht="45" spans="1:31">
      <c r="A183" s="25">
        <v>172</v>
      </c>
      <c r="B183" s="25" t="s">
        <v>679</v>
      </c>
      <c r="C183" s="25" t="s">
        <v>680</v>
      </c>
      <c r="D183" s="25" t="s">
        <v>100</v>
      </c>
      <c r="E183" s="25" t="s">
        <v>100</v>
      </c>
      <c r="F183" s="25" t="s">
        <v>676</v>
      </c>
      <c r="G183" s="25" t="s">
        <v>102</v>
      </c>
      <c r="H183" s="25" t="s">
        <v>329</v>
      </c>
      <c r="I183" s="25">
        <f t="shared" si="12"/>
        <v>130</v>
      </c>
      <c r="J183" s="25">
        <f t="shared" si="13"/>
        <v>60</v>
      </c>
      <c r="K183" s="25">
        <v>60</v>
      </c>
      <c r="L183" s="25"/>
      <c r="M183" s="25"/>
      <c r="N183" s="25"/>
      <c r="O183" s="25">
        <v>70</v>
      </c>
      <c r="P183" s="25" t="s">
        <v>46</v>
      </c>
      <c r="Q183" s="25" t="s">
        <v>47</v>
      </c>
      <c r="R183" s="31" t="s">
        <v>47</v>
      </c>
      <c r="S183" s="25" t="s">
        <v>48</v>
      </c>
      <c r="T183" s="25" t="s">
        <v>48</v>
      </c>
      <c r="U183" s="25" t="s">
        <v>48</v>
      </c>
      <c r="V183" s="25" t="s">
        <v>48</v>
      </c>
      <c r="W183" s="25">
        <v>35</v>
      </c>
      <c r="X183" s="25">
        <v>110</v>
      </c>
      <c r="Y183" s="25">
        <v>50</v>
      </c>
      <c r="Z183" s="25">
        <v>150</v>
      </c>
      <c r="AA183" s="25" t="s">
        <v>677</v>
      </c>
      <c r="AB183" s="25" t="s">
        <v>681</v>
      </c>
      <c r="AC183" s="25"/>
      <c r="AD183" s="4"/>
      <c r="AE183" s="4"/>
    </row>
    <row r="184" s="6" customFormat="1" ht="45" spans="1:31">
      <c r="A184" s="25">
        <v>173</v>
      </c>
      <c r="B184" s="25" t="s">
        <v>682</v>
      </c>
      <c r="C184" s="25" t="s">
        <v>683</v>
      </c>
      <c r="D184" s="25" t="s">
        <v>100</v>
      </c>
      <c r="E184" s="25" t="s">
        <v>100</v>
      </c>
      <c r="F184" s="25" t="s">
        <v>684</v>
      </c>
      <c r="G184" s="25" t="s">
        <v>102</v>
      </c>
      <c r="H184" s="25" t="s">
        <v>45</v>
      </c>
      <c r="I184" s="25">
        <f t="shared" si="12"/>
        <v>80</v>
      </c>
      <c r="J184" s="25">
        <f t="shared" si="13"/>
        <v>80</v>
      </c>
      <c r="K184" s="25">
        <v>80</v>
      </c>
      <c r="L184" s="25"/>
      <c r="M184" s="25"/>
      <c r="N184" s="25"/>
      <c r="O184" s="25"/>
      <c r="P184" s="25" t="s">
        <v>46</v>
      </c>
      <c r="Q184" s="25" t="s">
        <v>47</v>
      </c>
      <c r="R184" s="31" t="s">
        <v>47</v>
      </c>
      <c r="S184" s="25" t="s">
        <v>48</v>
      </c>
      <c r="T184" s="25" t="s">
        <v>48</v>
      </c>
      <c r="U184" s="25" t="s">
        <v>48</v>
      </c>
      <c r="V184" s="25" t="s">
        <v>47</v>
      </c>
      <c r="W184" s="25">
        <v>50</v>
      </c>
      <c r="X184" s="25">
        <v>180</v>
      </c>
      <c r="Y184" s="25">
        <v>100</v>
      </c>
      <c r="Z184" s="25">
        <v>330</v>
      </c>
      <c r="AA184" s="25" t="s">
        <v>677</v>
      </c>
      <c r="AB184" s="25" t="s">
        <v>685</v>
      </c>
      <c r="AC184" s="25"/>
      <c r="AD184" s="4"/>
      <c r="AE184" s="4"/>
    </row>
    <row r="185" s="6" customFormat="1" ht="45" spans="1:31">
      <c r="A185" s="25">
        <v>174</v>
      </c>
      <c r="B185" s="25" t="s">
        <v>686</v>
      </c>
      <c r="C185" s="25" t="s">
        <v>687</v>
      </c>
      <c r="D185" s="25" t="s">
        <v>100</v>
      </c>
      <c r="E185" s="25" t="s">
        <v>100</v>
      </c>
      <c r="F185" s="25" t="s">
        <v>688</v>
      </c>
      <c r="G185" s="25" t="s">
        <v>102</v>
      </c>
      <c r="H185" s="25" t="s">
        <v>329</v>
      </c>
      <c r="I185" s="25">
        <f t="shared" si="12"/>
        <v>90</v>
      </c>
      <c r="J185" s="25">
        <f t="shared" si="13"/>
        <v>40</v>
      </c>
      <c r="K185" s="25">
        <v>40</v>
      </c>
      <c r="L185" s="25"/>
      <c r="M185" s="25"/>
      <c r="N185" s="25"/>
      <c r="O185" s="25">
        <v>50</v>
      </c>
      <c r="P185" s="25" t="s">
        <v>46</v>
      </c>
      <c r="Q185" s="25" t="s">
        <v>47</v>
      </c>
      <c r="R185" s="31" t="s">
        <v>47</v>
      </c>
      <c r="S185" s="25" t="s">
        <v>48</v>
      </c>
      <c r="T185" s="25" t="s">
        <v>48</v>
      </c>
      <c r="U185" s="25" t="s">
        <v>48</v>
      </c>
      <c r="V185" s="25" t="s">
        <v>47</v>
      </c>
      <c r="W185" s="25">
        <v>25</v>
      </c>
      <c r="X185" s="25">
        <v>80</v>
      </c>
      <c r="Y185" s="25">
        <v>50</v>
      </c>
      <c r="Z185" s="25">
        <v>170</v>
      </c>
      <c r="AA185" s="25" t="s">
        <v>677</v>
      </c>
      <c r="AB185" s="25" t="s">
        <v>689</v>
      </c>
      <c r="AC185" s="25"/>
      <c r="AD185" s="4"/>
      <c r="AE185" s="4"/>
    </row>
    <row r="186" s="6" customFormat="1" ht="45" spans="1:31">
      <c r="A186" s="25">
        <v>175</v>
      </c>
      <c r="B186" s="25" t="s">
        <v>690</v>
      </c>
      <c r="C186" s="36" t="s">
        <v>691</v>
      </c>
      <c r="D186" s="25" t="s">
        <v>100</v>
      </c>
      <c r="E186" s="25" t="s">
        <v>100</v>
      </c>
      <c r="F186" s="25" t="s">
        <v>688</v>
      </c>
      <c r="G186" s="25" t="s">
        <v>102</v>
      </c>
      <c r="H186" s="25" t="s">
        <v>45</v>
      </c>
      <c r="I186" s="25">
        <f t="shared" si="12"/>
        <v>70</v>
      </c>
      <c r="J186" s="25">
        <f t="shared" si="13"/>
        <v>70</v>
      </c>
      <c r="K186" s="25">
        <v>70</v>
      </c>
      <c r="L186" s="25"/>
      <c r="M186" s="25"/>
      <c r="N186" s="25"/>
      <c r="O186" s="25"/>
      <c r="P186" s="25" t="s">
        <v>46</v>
      </c>
      <c r="Q186" s="25" t="s">
        <v>47</v>
      </c>
      <c r="R186" s="31" t="s">
        <v>47</v>
      </c>
      <c r="S186" s="25" t="s">
        <v>48</v>
      </c>
      <c r="T186" s="25" t="s">
        <v>48</v>
      </c>
      <c r="U186" s="25" t="s">
        <v>48</v>
      </c>
      <c r="V186" s="25" t="s">
        <v>47</v>
      </c>
      <c r="W186" s="25">
        <v>30</v>
      </c>
      <c r="X186" s="25">
        <v>80</v>
      </c>
      <c r="Y186" s="25">
        <v>120</v>
      </c>
      <c r="Z186" s="25">
        <v>370</v>
      </c>
      <c r="AA186" s="25" t="s">
        <v>677</v>
      </c>
      <c r="AB186" s="25" t="s">
        <v>692</v>
      </c>
      <c r="AC186" s="25"/>
      <c r="AD186" s="4"/>
      <c r="AE186" s="4"/>
    </row>
    <row r="187" s="6" customFormat="1" ht="45" spans="1:31">
      <c r="A187" s="25">
        <v>176</v>
      </c>
      <c r="B187" s="25" t="s">
        <v>693</v>
      </c>
      <c r="C187" s="25" t="s">
        <v>694</v>
      </c>
      <c r="D187" s="25" t="s">
        <v>100</v>
      </c>
      <c r="E187" s="25" t="s">
        <v>100</v>
      </c>
      <c r="F187" s="25" t="s">
        <v>688</v>
      </c>
      <c r="G187" s="25" t="s">
        <v>102</v>
      </c>
      <c r="H187" s="25" t="s">
        <v>45</v>
      </c>
      <c r="I187" s="25">
        <f t="shared" si="12"/>
        <v>11.5</v>
      </c>
      <c r="J187" s="25">
        <f t="shared" si="13"/>
        <v>11.5</v>
      </c>
      <c r="K187" s="25">
        <v>11.5</v>
      </c>
      <c r="L187" s="25"/>
      <c r="M187" s="25"/>
      <c r="N187" s="25"/>
      <c r="O187" s="25"/>
      <c r="P187" s="25" t="s">
        <v>46</v>
      </c>
      <c r="Q187" s="25" t="s">
        <v>47</v>
      </c>
      <c r="R187" s="31" t="s">
        <v>47</v>
      </c>
      <c r="S187" s="25" t="s">
        <v>48</v>
      </c>
      <c r="T187" s="25" t="s">
        <v>48</v>
      </c>
      <c r="U187" s="25" t="s">
        <v>48</v>
      </c>
      <c r="V187" s="25" t="s">
        <v>47</v>
      </c>
      <c r="W187" s="25">
        <v>40</v>
      </c>
      <c r="X187" s="25">
        <v>140</v>
      </c>
      <c r="Y187" s="25">
        <v>70</v>
      </c>
      <c r="Z187" s="25">
        <v>240</v>
      </c>
      <c r="AA187" s="25" t="s">
        <v>677</v>
      </c>
      <c r="AB187" s="25" t="s">
        <v>695</v>
      </c>
      <c r="AC187" s="25"/>
      <c r="AD187" s="4"/>
      <c r="AE187" s="4"/>
    </row>
    <row r="188" s="6" customFormat="1" ht="45" spans="1:31">
      <c r="A188" s="25">
        <v>177</v>
      </c>
      <c r="B188" s="25" t="s">
        <v>696</v>
      </c>
      <c r="C188" s="25" t="s">
        <v>697</v>
      </c>
      <c r="D188" s="25" t="s">
        <v>100</v>
      </c>
      <c r="E188" s="25" t="s">
        <v>100</v>
      </c>
      <c r="F188" s="25" t="s">
        <v>688</v>
      </c>
      <c r="G188" s="25" t="s">
        <v>102</v>
      </c>
      <c r="H188" s="25" t="s">
        <v>45</v>
      </c>
      <c r="I188" s="25">
        <f t="shared" si="12"/>
        <v>25</v>
      </c>
      <c r="J188" s="25">
        <f t="shared" si="13"/>
        <v>25</v>
      </c>
      <c r="K188" s="25">
        <v>25</v>
      </c>
      <c r="L188" s="25"/>
      <c r="M188" s="25"/>
      <c r="N188" s="25"/>
      <c r="O188" s="25"/>
      <c r="P188" s="25" t="s">
        <v>46</v>
      </c>
      <c r="Q188" s="25" t="s">
        <v>47</v>
      </c>
      <c r="R188" s="31" t="s">
        <v>47</v>
      </c>
      <c r="S188" s="25" t="s">
        <v>48</v>
      </c>
      <c r="T188" s="25" t="s">
        <v>48</v>
      </c>
      <c r="U188" s="25" t="s">
        <v>48</v>
      </c>
      <c r="V188" s="25" t="s">
        <v>47</v>
      </c>
      <c r="W188" s="25">
        <v>50</v>
      </c>
      <c r="X188" s="25">
        <v>180</v>
      </c>
      <c r="Y188" s="25">
        <v>80</v>
      </c>
      <c r="Z188" s="25">
        <v>260</v>
      </c>
      <c r="AA188" s="25" t="s">
        <v>677</v>
      </c>
      <c r="AB188" s="25" t="s">
        <v>698</v>
      </c>
      <c r="AC188" s="25"/>
      <c r="AD188" s="4"/>
      <c r="AE188" s="4"/>
    </row>
    <row r="189" s="6" customFormat="1" ht="45" spans="1:31">
      <c r="A189" s="25">
        <v>178</v>
      </c>
      <c r="B189" s="25" t="s">
        <v>699</v>
      </c>
      <c r="C189" s="25" t="s">
        <v>700</v>
      </c>
      <c r="D189" s="25" t="s">
        <v>100</v>
      </c>
      <c r="E189" s="25" t="s">
        <v>100</v>
      </c>
      <c r="F189" s="25" t="s">
        <v>701</v>
      </c>
      <c r="G189" s="25" t="s">
        <v>102</v>
      </c>
      <c r="H189" s="25" t="s">
        <v>329</v>
      </c>
      <c r="I189" s="25">
        <f t="shared" si="12"/>
        <v>171</v>
      </c>
      <c r="J189" s="25">
        <f t="shared" si="13"/>
        <v>76</v>
      </c>
      <c r="K189" s="25">
        <v>76</v>
      </c>
      <c r="L189" s="25"/>
      <c r="M189" s="25"/>
      <c r="N189" s="25"/>
      <c r="O189" s="25">
        <v>95</v>
      </c>
      <c r="P189" s="25" t="s">
        <v>46</v>
      </c>
      <c r="Q189" s="25" t="s">
        <v>47</v>
      </c>
      <c r="R189" s="25" t="s">
        <v>48</v>
      </c>
      <c r="S189" s="25" t="s">
        <v>48</v>
      </c>
      <c r="T189" s="25" t="s">
        <v>48</v>
      </c>
      <c r="U189" s="25" t="s">
        <v>48</v>
      </c>
      <c r="V189" s="25" t="s">
        <v>48</v>
      </c>
      <c r="W189" s="25">
        <v>40</v>
      </c>
      <c r="X189" s="25">
        <v>145</v>
      </c>
      <c r="Y189" s="25">
        <v>80</v>
      </c>
      <c r="Z189" s="25">
        <v>260</v>
      </c>
      <c r="AA189" s="25" t="s">
        <v>677</v>
      </c>
      <c r="AB189" s="25" t="s">
        <v>702</v>
      </c>
      <c r="AC189" s="25"/>
      <c r="AD189" s="4"/>
      <c r="AE189" s="4"/>
    </row>
    <row r="190" s="6" customFormat="1" ht="45" spans="1:31">
      <c r="A190" s="25">
        <v>179</v>
      </c>
      <c r="B190" s="25" t="s">
        <v>703</v>
      </c>
      <c r="C190" s="25" t="s">
        <v>704</v>
      </c>
      <c r="D190" s="25" t="s">
        <v>100</v>
      </c>
      <c r="E190" s="25" t="s">
        <v>100</v>
      </c>
      <c r="F190" s="25" t="s">
        <v>705</v>
      </c>
      <c r="G190" s="25" t="s">
        <v>102</v>
      </c>
      <c r="H190" s="25" t="s">
        <v>329</v>
      </c>
      <c r="I190" s="25">
        <f t="shared" si="12"/>
        <v>67.5</v>
      </c>
      <c r="J190" s="25">
        <f t="shared" si="13"/>
        <v>30</v>
      </c>
      <c r="K190" s="25">
        <v>30</v>
      </c>
      <c r="L190" s="25"/>
      <c r="M190" s="25"/>
      <c r="N190" s="25"/>
      <c r="O190" s="25">
        <v>37.5</v>
      </c>
      <c r="P190" s="25" t="s">
        <v>46</v>
      </c>
      <c r="Q190" s="25" t="s">
        <v>47</v>
      </c>
      <c r="R190" s="31" t="s">
        <v>47</v>
      </c>
      <c r="S190" s="25" t="s">
        <v>48</v>
      </c>
      <c r="T190" s="25" t="s">
        <v>48</v>
      </c>
      <c r="U190" s="25" t="s">
        <v>48</v>
      </c>
      <c r="V190" s="25" t="s">
        <v>47</v>
      </c>
      <c r="W190" s="25">
        <v>30</v>
      </c>
      <c r="X190" s="25">
        <v>115</v>
      </c>
      <c r="Y190" s="25">
        <v>60</v>
      </c>
      <c r="Z190" s="25">
        <v>200</v>
      </c>
      <c r="AA190" s="25" t="s">
        <v>677</v>
      </c>
      <c r="AB190" s="25" t="s">
        <v>706</v>
      </c>
      <c r="AC190" s="25"/>
      <c r="AD190" s="4"/>
      <c r="AE190" s="4"/>
    </row>
    <row r="191" s="6" customFormat="1" ht="45" spans="1:31">
      <c r="A191" s="25">
        <v>180</v>
      </c>
      <c r="B191" s="25" t="s">
        <v>707</v>
      </c>
      <c r="C191" s="25" t="s">
        <v>708</v>
      </c>
      <c r="D191" s="25" t="s">
        <v>100</v>
      </c>
      <c r="E191" s="25" t="s">
        <v>100</v>
      </c>
      <c r="F191" s="25" t="s">
        <v>200</v>
      </c>
      <c r="G191" s="25" t="s">
        <v>102</v>
      </c>
      <c r="H191" s="25" t="s">
        <v>45</v>
      </c>
      <c r="I191" s="25">
        <f t="shared" si="12"/>
        <v>15</v>
      </c>
      <c r="J191" s="25">
        <f t="shared" si="13"/>
        <v>15</v>
      </c>
      <c r="K191" s="25">
        <v>15</v>
      </c>
      <c r="L191" s="25"/>
      <c r="M191" s="25"/>
      <c r="N191" s="25"/>
      <c r="O191" s="25"/>
      <c r="P191" s="25" t="s">
        <v>46</v>
      </c>
      <c r="Q191" s="25" t="s">
        <v>47</v>
      </c>
      <c r="R191" s="31" t="s">
        <v>47</v>
      </c>
      <c r="S191" s="25" t="s">
        <v>48</v>
      </c>
      <c r="T191" s="25" t="s">
        <v>48</v>
      </c>
      <c r="U191" s="25" t="s">
        <v>48</v>
      </c>
      <c r="V191" s="25" t="s">
        <v>47</v>
      </c>
      <c r="W191" s="25">
        <v>15</v>
      </c>
      <c r="X191" s="25">
        <v>50</v>
      </c>
      <c r="Y191" s="25">
        <v>40</v>
      </c>
      <c r="Z191" s="25">
        <v>150</v>
      </c>
      <c r="AA191" s="25" t="s">
        <v>677</v>
      </c>
      <c r="AB191" s="25" t="s">
        <v>709</v>
      </c>
      <c r="AC191" s="25"/>
      <c r="AD191" s="4"/>
      <c r="AE191" s="4"/>
    </row>
    <row r="192" s="6" customFormat="1" ht="45" spans="1:31">
      <c r="A192" s="25">
        <v>181</v>
      </c>
      <c r="B192" s="25" t="s">
        <v>710</v>
      </c>
      <c r="C192" s="25" t="s">
        <v>711</v>
      </c>
      <c r="D192" s="25" t="s">
        <v>100</v>
      </c>
      <c r="E192" s="25" t="s">
        <v>100</v>
      </c>
      <c r="F192" s="25" t="s">
        <v>712</v>
      </c>
      <c r="G192" s="25" t="s">
        <v>102</v>
      </c>
      <c r="H192" s="25" t="s">
        <v>45</v>
      </c>
      <c r="I192" s="25">
        <f t="shared" si="12"/>
        <v>33</v>
      </c>
      <c r="J192" s="25">
        <f t="shared" si="13"/>
        <v>33</v>
      </c>
      <c r="K192" s="25">
        <v>33</v>
      </c>
      <c r="L192" s="25"/>
      <c r="M192" s="25"/>
      <c r="N192" s="25"/>
      <c r="O192" s="25"/>
      <c r="P192" s="25" t="s">
        <v>46</v>
      </c>
      <c r="Q192" s="25" t="s">
        <v>47</v>
      </c>
      <c r="R192" s="31" t="s">
        <v>47</v>
      </c>
      <c r="S192" s="25" t="s">
        <v>48</v>
      </c>
      <c r="T192" s="25" t="s">
        <v>48</v>
      </c>
      <c r="U192" s="25" t="s">
        <v>48</v>
      </c>
      <c r="V192" s="25" t="s">
        <v>47</v>
      </c>
      <c r="W192" s="25">
        <v>20</v>
      </c>
      <c r="X192" s="25">
        <v>75</v>
      </c>
      <c r="Y192" s="25">
        <v>50</v>
      </c>
      <c r="Z192" s="25">
        <v>165</v>
      </c>
      <c r="AA192" s="25" t="s">
        <v>677</v>
      </c>
      <c r="AB192" s="25" t="s">
        <v>713</v>
      </c>
      <c r="AC192" s="25"/>
      <c r="AD192" s="4"/>
      <c r="AE192" s="4"/>
    </row>
    <row r="193" s="6" customFormat="1" ht="45" spans="1:31">
      <c r="A193" s="25">
        <v>182</v>
      </c>
      <c r="B193" s="25" t="s">
        <v>714</v>
      </c>
      <c r="C193" s="25" t="s">
        <v>715</v>
      </c>
      <c r="D193" s="25" t="s">
        <v>100</v>
      </c>
      <c r="E193" s="25" t="s">
        <v>100</v>
      </c>
      <c r="F193" s="25" t="s">
        <v>716</v>
      </c>
      <c r="G193" s="25" t="s">
        <v>102</v>
      </c>
      <c r="H193" s="25" t="s">
        <v>45</v>
      </c>
      <c r="I193" s="25">
        <f t="shared" si="12"/>
        <v>17.8</v>
      </c>
      <c r="J193" s="25">
        <f t="shared" si="13"/>
        <v>17.8</v>
      </c>
      <c r="K193" s="25">
        <v>17.8</v>
      </c>
      <c r="L193" s="25"/>
      <c r="M193" s="25"/>
      <c r="N193" s="25"/>
      <c r="O193" s="25"/>
      <c r="P193" s="25" t="s">
        <v>46</v>
      </c>
      <c r="Q193" s="25" t="s">
        <v>47</v>
      </c>
      <c r="R193" s="31" t="s">
        <v>47</v>
      </c>
      <c r="S193" s="25" t="s">
        <v>48</v>
      </c>
      <c r="T193" s="25" t="s">
        <v>48</v>
      </c>
      <c r="U193" s="25" t="s">
        <v>48</v>
      </c>
      <c r="V193" s="25" t="s">
        <v>47</v>
      </c>
      <c r="W193" s="25">
        <v>20</v>
      </c>
      <c r="X193" s="25">
        <v>65</v>
      </c>
      <c r="Y193" s="25">
        <v>80</v>
      </c>
      <c r="Z193" s="25">
        <v>270</v>
      </c>
      <c r="AA193" s="25" t="s">
        <v>677</v>
      </c>
      <c r="AB193" s="25" t="s">
        <v>713</v>
      </c>
      <c r="AC193" s="25"/>
      <c r="AD193" s="4"/>
      <c r="AE193" s="4"/>
    </row>
    <row r="194" s="6" customFormat="1" ht="45" spans="1:31">
      <c r="A194" s="25">
        <v>183</v>
      </c>
      <c r="B194" s="25" t="s">
        <v>717</v>
      </c>
      <c r="C194" s="25" t="s">
        <v>718</v>
      </c>
      <c r="D194" s="25" t="s">
        <v>100</v>
      </c>
      <c r="E194" s="25" t="s">
        <v>100</v>
      </c>
      <c r="F194" s="25" t="s">
        <v>716</v>
      </c>
      <c r="G194" s="25" t="s">
        <v>102</v>
      </c>
      <c r="H194" s="25" t="s">
        <v>45</v>
      </c>
      <c r="I194" s="25">
        <f t="shared" si="12"/>
        <v>12</v>
      </c>
      <c r="J194" s="25">
        <f t="shared" si="13"/>
        <v>12</v>
      </c>
      <c r="K194" s="25">
        <v>12</v>
      </c>
      <c r="L194" s="25"/>
      <c r="M194" s="25"/>
      <c r="N194" s="25"/>
      <c r="O194" s="25"/>
      <c r="P194" s="25" t="s">
        <v>46</v>
      </c>
      <c r="Q194" s="25" t="s">
        <v>47</v>
      </c>
      <c r="R194" s="31" t="s">
        <v>47</v>
      </c>
      <c r="S194" s="25" t="s">
        <v>48</v>
      </c>
      <c r="T194" s="25" t="s">
        <v>48</v>
      </c>
      <c r="U194" s="25" t="s">
        <v>48</v>
      </c>
      <c r="V194" s="25" t="s">
        <v>47</v>
      </c>
      <c r="W194" s="25">
        <v>20</v>
      </c>
      <c r="X194" s="25">
        <v>70</v>
      </c>
      <c r="Y194" s="25">
        <v>40</v>
      </c>
      <c r="Z194" s="25">
        <v>120</v>
      </c>
      <c r="AA194" s="25" t="s">
        <v>677</v>
      </c>
      <c r="AB194" s="25" t="s">
        <v>713</v>
      </c>
      <c r="AC194" s="25"/>
      <c r="AD194" s="4"/>
      <c r="AE194" s="4"/>
    </row>
    <row r="195" s="6" customFormat="1" ht="45" spans="1:31">
      <c r="A195" s="25">
        <v>184</v>
      </c>
      <c r="B195" s="25" t="s">
        <v>719</v>
      </c>
      <c r="C195" s="25" t="s">
        <v>720</v>
      </c>
      <c r="D195" s="25" t="s">
        <v>100</v>
      </c>
      <c r="E195" s="25" t="s">
        <v>100</v>
      </c>
      <c r="F195" s="25" t="s">
        <v>721</v>
      </c>
      <c r="G195" s="25" t="s">
        <v>102</v>
      </c>
      <c r="H195" s="25" t="s">
        <v>45</v>
      </c>
      <c r="I195" s="25">
        <f t="shared" si="12"/>
        <v>15</v>
      </c>
      <c r="J195" s="25">
        <f t="shared" si="13"/>
        <v>15</v>
      </c>
      <c r="K195" s="25">
        <v>15</v>
      </c>
      <c r="L195" s="25"/>
      <c r="M195" s="25"/>
      <c r="N195" s="25"/>
      <c r="O195" s="25"/>
      <c r="P195" s="25" t="s">
        <v>46</v>
      </c>
      <c r="Q195" s="25" t="s">
        <v>47</v>
      </c>
      <c r="R195" s="31" t="s">
        <v>47</v>
      </c>
      <c r="S195" s="25" t="s">
        <v>48</v>
      </c>
      <c r="T195" s="25" t="s">
        <v>48</v>
      </c>
      <c r="U195" s="25" t="s">
        <v>48</v>
      </c>
      <c r="V195" s="25" t="s">
        <v>47</v>
      </c>
      <c r="W195" s="25">
        <v>15</v>
      </c>
      <c r="X195" s="25">
        <v>60</v>
      </c>
      <c r="Y195" s="25">
        <v>25</v>
      </c>
      <c r="Z195" s="25">
        <v>85</v>
      </c>
      <c r="AA195" s="25" t="s">
        <v>677</v>
      </c>
      <c r="AB195" s="25" t="s">
        <v>709</v>
      </c>
      <c r="AC195" s="25"/>
      <c r="AD195" s="4"/>
      <c r="AE195" s="4"/>
    </row>
    <row r="196" s="5" customFormat="1" ht="56.25" spans="1:31">
      <c r="A196" s="25">
        <v>185</v>
      </c>
      <c r="B196" s="35" t="s">
        <v>722</v>
      </c>
      <c r="C196" s="35" t="s">
        <v>723</v>
      </c>
      <c r="D196" s="27" t="s">
        <v>106</v>
      </c>
      <c r="E196" s="25" t="s">
        <v>106</v>
      </c>
      <c r="F196" s="25" t="s">
        <v>724</v>
      </c>
      <c r="G196" s="25" t="s">
        <v>189</v>
      </c>
      <c r="H196" s="25" t="s">
        <v>45</v>
      </c>
      <c r="I196" s="25">
        <f t="shared" si="12"/>
        <v>94</v>
      </c>
      <c r="J196" s="25">
        <f t="shared" si="13"/>
        <v>94</v>
      </c>
      <c r="K196" s="25">
        <v>94</v>
      </c>
      <c r="L196" s="25"/>
      <c r="M196" s="25"/>
      <c r="N196" s="25"/>
      <c r="O196" s="25"/>
      <c r="P196" s="25" t="s">
        <v>46</v>
      </c>
      <c r="Q196" s="25" t="s">
        <v>47</v>
      </c>
      <c r="R196" s="31" t="s">
        <v>47</v>
      </c>
      <c r="S196" s="25" t="s">
        <v>48</v>
      </c>
      <c r="T196" s="25" t="s">
        <v>48</v>
      </c>
      <c r="U196" s="25" t="s">
        <v>48</v>
      </c>
      <c r="V196" s="25" t="s">
        <v>47</v>
      </c>
      <c r="W196" s="25">
        <v>93</v>
      </c>
      <c r="X196" s="25">
        <v>241</v>
      </c>
      <c r="Y196" s="25">
        <v>186</v>
      </c>
      <c r="Z196" s="25">
        <v>593</v>
      </c>
      <c r="AA196" s="25" t="s">
        <v>324</v>
      </c>
      <c r="AB196" s="25" t="s">
        <v>725</v>
      </c>
      <c r="AC196" s="25"/>
      <c r="AD196" s="4"/>
      <c r="AE196" s="4"/>
    </row>
    <row r="197" s="5" customFormat="1" ht="45" spans="1:31">
      <c r="A197" s="25">
        <v>186</v>
      </c>
      <c r="B197" s="35" t="s">
        <v>726</v>
      </c>
      <c r="C197" s="35" t="s">
        <v>727</v>
      </c>
      <c r="D197" s="27" t="s">
        <v>106</v>
      </c>
      <c r="E197" s="25" t="s">
        <v>106</v>
      </c>
      <c r="F197" s="25" t="s">
        <v>728</v>
      </c>
      <c r="G197" s="25" t="s">
        <v>189</v>
      </c>
      <c r="H197" s="25" t="s">
        <v>45</v>
      </c>
      <c r="I197" s="25">
        <f t="shared" ref="I197:I200" si="14">J197+O197</f>
        <v>110</v>
      </c>
      <c r="J197" s="25">
        <f t="shared" ref="J197:J200" si="15">K197+L197+M197+N197</f>
        <v>110</v>
      </c>
      <c r="K197" s="25">
        <v>110</v>
      </c>
      <c r="L197" s="25"/>
      <c r="M197" s="25"/>
      <c r="N197" s="25"/>
      <c r="O197" s="25"/>
      <c r="P197" s="25" t="s">
        <v>46</v>
      </c>
      <c r="Q197" s="25" t="s">
        <v>47</v>
      </c>
      <c r="R197" s="31" t="s">
        <v>47</v>
      </c>
      <c r="S197" s="25" t="s">
        <v>48</v>
      </c>
      <c r="T197" s="25" t="s">
        <v>48</v>
      </c>
      <c r="U197" s="25" t="s">
        <v>48</v>
      </c>
      <c r="V197" s="25" t="s">
        <v>48</v>
      </c>
      <c r="W197" s="25">
        <v>43</v>
      </c>
      <c r="X197" s="25">
        <v>130</v>
      </c>
      <c r="Y197" s="25">
        <v>125</v>
      </c>
      <c r="Z197" s="25">
        <v>500</v>
      </c>
      <c r="AA197" s="25" t="s">
        <v>324</v>
      </c>
      <c r="AB197" s="35" t="s">
        <v>729</v>
      </c>
      <c r="AC197" s="25"/>
      <c r="AD197" s="4"/>
      <c r="AE197" s="4"/>
    </row>
    <row r="198" s="5" customFormat="1" ht="33.75" spans="1:31">
      <c r="A198" s="25">
        <v>187</v>
      </c>
      <c r="B198" s="35" t="s">
        <v>730</v>
      </c>
      <c r="C198" s="35" t="s">
        <v>731</v>
      </c>
      <c r="D198" s="27" t="s">
        <v>106</v>
      </c>
      <c r="E198" s="25" t="s">
        <v>106</v>
      </c>
      <c r="F198" s="25" t="s">
        <v>732</v>
      </c>
      <c r="G198" s="25" t="s">
        <v>189</v>
      </c>
      <c r="H198" s="25" t="s">
        <v>45</v>
      </c>
      <c r="I198" s="25">
        <f t="shared" si="14"/>
        <v>92</v>
      </c>
      <c r="J198" s="25">
        <f t="shared" si="15"/>
        <v>92</v>
      </c>
      <c r="K198" s="25">
        <v>92</v>
      </c>
      <c r="L198" s="25"/>
      <c r="M198" s="25"/>
      <c r="N198" s="25"/>
      <c r="O198" s="25"/>
      <c r="P198" s="25" t="s">
        <v>46</v>
      </c>
      <c r="Q198" s="25" t="s">
        <v>47</v>
      </c>
      <c r="R198" s="31" t="s">
        <v>47</v>
      </c>
      <c r="S198" s="25" t="s">
        <v>48</v>
      </c>
      <c r="T198" s="25" t="s">
        <v>48</v>
      </c>
      <c r="U198" s="25" t="s">
        <v>48</v>
      </c>
      <c r="V198" s="25" t="s">
        <v>47</v>
      </c>
      <c r="W198" s="25">
        <v>37</v>
      </c>
      <c r="X198" s="25">
        <v>114</v>
      </c>
      <c r="Y198" s="25">
        <v>51</v>
      </c>
      <c r="Z198" s="25">
        <v>150</v>
      </c>
      <c r="AA198" s="25" t="s">
        <v>324</v>
      </c>
      <c r="AB198" s="25" t="s">
        <v>733</v>
      </c>
      <c r="AC198" s="25"/>
      <c r="AD198" s="4"/>
      <c r="AE198" s="4"/>
    </row>
    <row r="199" s="5" customFormat="1" ht="45" spans="1:31">
      <c r="A199" s="25">
        <v>188</v>
      </c>
      <c r="B199" s="36" t="s">
        <v>734</v>
      </c>
      <c r="C199" s="36" t="s">
        <v>735</v>
      </c>
      <c r="D199" s="27" t="s">
        <v>106</v>
      </c>
      <c r="E199" s="25" t="s">
        <v>106</v>
      </c>
      <c r="F199" s="25" t="s">
        <v>736</v>
      </c>
      <c r="G199" s="25" t="s">
        <v>189</v>
      </c>
      <c r="H199" s="25" t="s">
        <v>45</v>
      </c>
      <c r="I199" s="25">
        <f t="shared" si="14"/>
        <v>90</v>
      </c>
      <c r="J199" s="25">
        <f t="shared" si="15"/>
        <v>90</v>
      </c>
      <c r="K199" s="25">
        <v>90</v>
      </c>
      <c r="L199" s="25"/>
      <c r="M199" s="25"/>
      <c r="N199" s="25"/>
      <c r="O199" s="37"/>
      <c r="P199" s="25" t="s">
        <v>46</v>
      </c>
      <c r="Q199" s="25" t="s">
        <v>47</v>
      </c>
      <c r="R199" s="31" t="s">
        <v>47</v>
      </c>
      <c r="S199" s="25" t="s">
        <v>48</v>
      </c>
      <c r="T199" s="25" t="s">
        <v>48</v>
      </c>
      <c r="U199" s="25" t="s">
        <v>48</v>
      </c>
      <c r="V199" s="25" t="s">
        <v>47</v>
      </c>
      <c r="W199" s="38">
        <v>10</v>
      </c>
      <c r="X199" s="38">
        <v>38</v>
      </c>
      <c r="Y199" s="38">
        <v>52</v>
      </c>
      <c r="Z199" s="38">
        <v>180</v>
      </c>
      <c r="AA199" s="25" t="s">
        <v>324</v>
      </c>
      <c r="AB199" s="36" t="s">
        <v>737</v>
      </c>
      <c r="AC199" s="25"/>
      <c r="AD199" s="4"/>
      <c r="AE199" s="4"/>
    </row>
    <row r="200" s="5" customFormat="1" ht="78.75" spans="1:31">
      <c r="A200" s="25">
        <v>189</v>
      </c>
      <c r="B200" s="35" t="s">
        <v>738</v>
      </c>
      <c r="C200" s="25" t="s">
        <v>739</v>
      </c>
      <c r="D200" s="25" t="s">
        <v>329</v>
      </c>
      <c r="E200" s="25" t="s">
        <v>89</v>
      </c>
      <c r="F200" s="25" t="s">
        <v>740</v>
      </c>
      <c r="G200" s="25" t="s">
        <v>251</v>
      </c>
      <c r="H200" s="25" t="s">
        <v>329</v>
      </c>
      <c r="I200" s="25">
        <f t="shared" si="14"/>
        <v>300</v>
      </c>
      <c r="J200" s="25">
        <f t="shared" si="15"/>
        <v>300</v>
      </c>
      <c r="K200" s="25">
        <v>300</v>
      </c>
      <c r="L200" s="25"/>
      <c r="M200" s="25"/>
      <c r="N200" s="25"/>
      <c r="O200" s="25"/>
      <c r="P200" s="25" t="s">
        <v>46</v>
      </c>
      <c r="Q200" s="25" t="s">
        <v>47</v>
      </c>
      <c r="R200" s="31" t="s">
        <v>47</v>
      </c>
      <c r="S200" s="25" t="s">
        <v>48</v>
      </c>
      <c r="T200" s="25" t="s">
        <v>48</v>
      </c>
      <c r="U200" s="25" t="s">
        <v>48</v>
      </c>
      <c r="V200" s="25" t="s">
        <v>48</v>
      </c>
      <c r="W200" s="25">
        <v>35</v>
      </c>
      <c r="X200" s="25">
        <v>106</v>
      </c>
      <c r="Y200" s="25">
        <v>72</v>
      </c>
      <c r="Z200" s="25">
        <v>224</v>
      </c>
      <c r="AA200" s="25" t="s">
        <v>741</v>
      </c>
      <c r="AB200" s="25" t="s">
        <v>742</v>
      </c>
      <c r="AC200" s="25"/>
      <c r="AD200" s="4"/>
      <c r="AE200" s="4"/>
    </row>
    <row r="201" s="5" customFormat="1" ht="97" customHeight="1" spans="1:31">
      <c r="A201" s="25">
        <v>190</v>
      </c>
      <c r="B201" s="36" t="s">
        <v>743</v>
      </c>
      <c r="C201" s="36" t="s">
        <v>744</v>
      </c>
      <c r="D201" s="25" t="s">
        <v>329</v>
      </c>
      <c r="E201" s="25" t="s">
        <v>53</v>
      </c>
      <c r="F201" s="25" t="s">
        <v>369</v>
      </c>
      <c r="G201" s="25" t="s">
        <v>251</v>
      </c>
      <c r="H201" s="25" t="s">
        <v>329</v>
      </c>
      <c r="I201" s="25">
        <v>190</v>
      </c>
      <c r="J201" s="25">
        <v>190</v>
      </c>
      <c r="K201" s="25">
        <v>190</v>
      </c>
      <c r="L201" s="25"/>
      <c r="M201" s="25"/>
      <c r="N201" s="25"/>
      <c r="O201" s="25"/>
      <c r="P201" s="25" t="s">
        <v>46</v>
      </c>
      <c r="Q201" s="25" t="s">
        <v>47</v>
      </c>
      <c r="R201" s="31" t="s">
        <v>47</v>
      </c>
      <c r="S201" s="25" t="s">
        <v>48</v>
      </c>
      <c r="T201" s="25" t="s">
        <v>48</v>
      </c>
      <c r="U201" s="25" t="s">
        <v>48</v>
      </c>
      <c r="V201" s="25" t="s">
        <v>48</v>
      </c>
      <c r="W201" s="25">
        <v>15</v>
      </c>
      <c r="X201" s="25">
        <v>48</v>
      </c>
      <c r="Y201" s="25">
        <v>25</v>
      </c>
      <c r="Z201" s="25">
        <v>80</v>
      </c>
      <c r="AA201" s="25" t="s">
        <v>741</v>
      </c>
      <c r="AB201" s="25" t="s">
        <v>745</v>
      </c>
      <c r="AC201" s="25"/>
      <c r="AD201" s="4"/>
      <c r="AE201" s="4"/>
    </row>
    <row r="202" s="5" customFormat="1" ht="45" spans="1:31">
      <c r="A202" s="25">
        <v>191</v>
      </c>
      <c r="B202" s="30" t="s">
        <v>746</v>
      </c>
      <c r="C202" s="25" t="s">
        <v>747</v>
      </c>
      <c r="D202" s="25" t="s">
        <v>79</v>
      </c>
      <c r="E202" s="25" t="s">
        <v>79</v>
      </c>
      <c r="F202" s="25" t="s">
        <v>539</v>
      </c>
      <c r="G202" s="25" t="s">
        <v>74</v>
      </c>
      <c r="H202" s="43" t="s">
        <v>748</v>
      </c>
      <c r="I202" s="25">
        <f t="shared" ref="I202:I208" si="16">J202+O202</f>
        <v>58.8</v>
      </c>
      <c r="J202" s="25">
        <f t="shared" ref="J202:J208" si="17">K202+L202+M202+N202</f>
        <v>58.8</v>
      </c>
      <c r="K202" s="25">
        <v>58.8</v>
      </c>
      <c r="L202" s="25"/>
      <c r="M202" s="25"/>
      <c r="N202" s="25"/>
      <c r="O202" s="25"/>
      <c r="P202" s="25" t="s">
        <v>46</v>
      </c>
      <c r="Q202" s="25" t="s">
        <v>47</v>
      </c>
      <c r="R202" s="25" t="s">
        <v>48</v>
      </c>
      <c r="S202" s="25" t="s">
        <v>48</v>
      </c>
      <c r="T202" s="25" t="s">
        <v>48</v>
      </c>
      <c r="U202" s="25" t="s">
        <v>47</v>
      </c>
      <c r="V202" s="25" t="s">
        <v>47</v>
      </c>
      <c r="W202" s="25">
        <v>30</v>
      </c>
      <c r="X202" s="25">
        <v>65</v>
      </c>
      <c r="Y202" s="25">
        <v>80</v>
      </c>
      <c r="Z202" s="25">
        <v>108</v>
      </c>
      <c r="AA202" s="25" t="s">
        <v>677</v>
      </c>
      <c r="AB202" s="25" t="s">
        <v>749</v>
      </c>
      <c r="AC202" s="25"/>
      <c r="AD202" s="4"/>
      <c r="AE202" s="4"/>
    </row>
    <row r="203" s="5" customFormat="1" ht="45" spans="1:31">
      <c r="A203" s="25">
        <v>192</v>
      </c>
      <c r="B203" s="25" t="s">
        <v>750</v>
      </c>
      <c r="C203" s="25" t="s">
        <v>751</v>
      </c>
      <c r="D203" s="25" t="s">
        <v>79</v>
      </c>
      <c r="E203" s="25" t="s">
        <v>79</v>
      </c>
      <c r="F203" s="25" t="s">
        <v>510</v>
      </c>
      <c r="G203" s="25" t="s">
        <v>74</v>
      </c>
      <c r="H203" s="43" t="s">
        <v>748</v>
      </c>
      <c r="I203" s="25">
        <f t="shared" si="16"/>
        <v>58.2</v>
      </c>
      <c r="J203" s="25">
        <f t="shared" si="17"/>
        <v>58.2</v>
      </c>
      <c r="K203" s="27">
        <v>58.2</v>
      </c>
      <c r="L203" s="27"/>
      <c r="M203" s="27"/>
      <c r="N203" s="27"/>
      <c r="O203" s="43"/>
      <c r="P203" s="25" t="s">
        <v>46</v>
      </c>
      <c r="Q203" s="25" t="s">
        <v>47</v>
      </c>
      <c r="R203" s="31" t="s">
        <v>47</v>
      </c>
      <c r="S203" s="25" t="s">
        <v>48</v>
      </c>
      <c r="T203" s="25" t="s">
        <v>48</v>
      </c>
      <c r="U203" s="25" t="s">
        <v>47</v>
      </c>
      <c r="V203" s="25" t="s">
        <v>47</v>
      </c>
      <c r="W203" s="25">
        <v>30</v>
      </c>
      <c r="X203" s="25">
        <v>57</v>
      </c>
      <c r="Y203" s="25">
        <v>80</v>
      </c>
      <c r="Z203" s="27">
        <v>119</v>
      </c>
      <c r="AA203" s="25" t="s">
        <v>677</v>
      </c>
      <c r="AB203" s="25" t="s">
        <v>749</v>
      </c>
      <c r="AC203" s="25"/>
      <c r="AD203" s="4"/>
      <c r="AE203" s="4"/>
    </row>
    <row r="204" s="5" customFormat="1" ht="33.75" spans="1:31">
      <c r="A204" s="25">
        <v>193</v>
      </c>
      <c r="B204" s="25" t="s">
        <v>752</v>
      </c>
      <c r="C204" s="25" t="s">
        <v>753</v>
      </c>
      <c r="D204" s="25" t="s">
        <v>83</v>
      </c>
      <c r="E204" s="25" t="s">
        <v>83</v>
      </c>
      <c r="F204" s="25" t="s">
        <v>593</v>
      </c>
      <c r="G204" s="25" t="s">
        <v>189</v>
      </c>
      <c r="H204" s="25" t="s">
        <v>748</v>
      </c>
      <c r="I204" s="25">
        <f t="shared" si="16"/>
        <v>80</v>
      </c>
      <c r="J204" s="25">
        <f t="shared" si="17"/>
        <v>80</v>
      </c>
      <c r="K204" s="25">
        <v>80</v>
      </c>
      <c r="L204" s="25"/>
      <c r="M204" s="25"/>
      <c r="N204" s="25"/>
      <c r="O204" s="25"/>
      <c r="P204" s="25" t="s">
        <v>46</v>
      </c>
      <c r="Q204" s="25" t="s">
        <v>47</v>
      </c>
      <c r="R204" s="25" t="s">
        <v>48</v>
      </c>
      <c r="S204" s="25" t="s">
        <v>48</v>
      </c>
      <c r="T204" s="25" t="s">
        <v>48</v>
      </c>
      <c r="U204" s="25" t="s">
        <v>47</v>
      </c>
      <c r="V204" s="25" t="s">
        <v>47</v>
      </c>
      <c r="W204" s="27">
        <v>45</v>
      </c>
      <c r="X204" s="27">
        <v>122</v>
      </c>
      <c r="Y204" s="27">
        <v>56</v>
      </c>
      <c r="Z204" s="27">
        <v>153</v>
      </c>
      <c r="AA204" s="25" t="s">
        <v>677</v>
      </c>
      <c r="AB204" s="25" t="s">
        <v>754</v>
      </c>
      <c r="AC204" s="25"/>
      <c r="AD204" s="4"/>
      <c r="AE204" s="4"/>
    </row>
    <row r="205" s="5" customFormat="1" ht="45" spans="1:31">
      <c r="A205" s="25">
        <v>194</v>
      </c>
      <c r="B205" s="25" t="s">
        <v>755</v>
      </c>
      <c r="C205" s="25" t="s">
        <v>756</v>
      </c>
      <c r="D205" s="25" t="s">
        <v>89</v>
      </c>
      <c r="E205" s="25" t="s">
        <v>89</v>
      </c>
      <c r="F205" s="25" t="s">
        <v>192</v>
      </c>
      <c r="G205" s="25" t="s">
        <v>90</v>
      </c>
      <c r="H205" s="25" t="s">
        <v>748</v>
      </c>
      <c r="I205" s="25">
        <f t="shared" si="16"/>
        <v>22.6</v>
      </c>
      <c r="J205" s="25">
        <f t="shared" si="17"/>
        <v>22.6</v>
      </c>
      <c r="K205" s="25">
        <v>22.6</v>
      </c>
      <c r="L205" s="25"/>
      <c r="M205" s="25"/>
      <c r="N205" s="25"/>
      <c r="O205" s="25"/>
      <c r="P205" s="25" t="s">
        <v>46</v>
      </c>
      <c r="Q205" s="25" t="s">
        <v>47</v>
      </c>
      <c r="R205" s="31" t="s">
        <v>47</v>
      </c>
      <c r="S205" s="25" t="s">
        <v>48</v>
      </c>
      <c r="T205" s="25" t="s">
        <v>48</v>
      </c>
      <c r="U205" s="25" t="s">
        <v>47</v>
      </c>
      <c r="V205" s="25" t="s">
        <v>47</v>
      </c>
      <c r="W205" s="27">
        <v>38</v>
      </c>
      <c r="X205" s="27">
        <v>73</v>
      </c>
      <c r="Y205" s="27">
        <v>50</v>
      </c>
      <c r="Z205" s="27">
        <v>92</v>
      </c>
      <c r="AA205" s="25" t="s">
        <v>677</v>
      </c>
      <c r="AB205" s="25" t="s">
        <v>757</v>
      </c>
      <c r="AC205" s="25"/>
      <c r="AD205" s="4"/>
      <c r="AE205" s="4"/>
    </row>
    <row r="206" s="5" customFormat="1" ht="45" spans="1:31">
      <c r="A206" s="25">
        <v>195</v>
      </c>
      <c r="B206" s="35" t="s">
        <v>758</v>
      </c>
      <c r="C206" s="25" t="s">
        <v>759</v>
      </c>
      <c r="D206" s="25" t="s">
        <v>106</v>
      </c>
      <c r="E206" s="25" t="s">
        <v>106</v>
      </c>
      <c r="F206" s="25" t="s">
        <v>732</v>
      </c>
      <c r="G206" s="25" t="s">
        <v>189</v>
      </c>
      <c r="H206" s="25" t="s">
        <v>748</v>
      </c>
      <c r="I206" s="25">
        <f t="shared" si="16"/>
        <v>30</v>
      </c>
      <c r="J206" s="25">
        <f t="shared" si="17"/>
        <v>30</v>
      </c>
      <c r="K206" s="25">
        <v>30</v>
      </c>
      <c r="L206" s="25"/>
      <c r="M206" s="25"/>
      <c r="N206" s="25"/>
      <c r="O206" s="25"/>
      <c r="P206" s="25" t="s">
        <v>46</v>
      </c>
      <c r="Q206" s="25" t="s">
        <v>47</v>
      </c>
      <c r="R206" s="31" t="s">
        <v>47</v>
      </c>
      <c r="S206" s="25" t="s">
        <v>48</v>
      </c>
      <c r="T206" s="25" t="s">
        <v>48</v>
      </c>
      <c r="U206" s="25" t="s">
        <v>47</v>
      </c>
      <c r="V206" s="25" t="s">
        <v>47</v>
      </c>
      <c r="W206" s="25">
        <v>13</v>
      </c>
      <c r="X206" s="25">
        <v>27</v>
      </c>
      <c r="Y206" s="25">
        <v>23</v>
      </c>
      <c r="Z206" s="25">
        <v>56</v>
      </c>
      <c r="AA206" s="25" t="s">
        <v>677</v>
      </c>
      <c r="AB206" s="25" t="s">
        <v>760</v>
      </c>
      <c r="AC206" s="25"/>
      <c r="AD206" s="4"/>
      <c r="AE206" s="4"/>
    </row>
    <row r="207" s="6" customFormat="1" ht="135" spans="1:31">
      <c r="A207" s="25">
        <v>196</v>
      </c>
      <c r="B207" s="25" t="s">
        <v>761</v>
      </c>
      <c r="C207" s="25" t="s">
        <v>762</v>
      </c>
      <c r="D207" s="25" t="s">
        <v>763</v>
      </c>
      <c r="E207" s="25" t="s">
        <v>53</v>
      </c>
      <c r="F207" s="25" t="s">
        <v>764</v>
      </c>
      <c r="G207" s="25" t="s">
        <v>359</v>
      </c>
      <c r="H207" s="25" t="s">
        <v>262</v>
      </c>
      <c r="I207" s="25">
        <f t="shared" si="16"/>
        <v>328.47</v>
      </c>
      <c r="J207" s="25">
        <f t="shared" si="17"/>
        <v>328.47</v>
      </c>
      <c r="K207" s="25">
        <v>328.47</v>
      </c>
      <c r="L207" s="25"/>
      <c r="M207" s="25"/>
      <c r="N207" s="25"/>
      <c r="O207" s="25"/>
      <c r="P207" s="25" t="s">
        <v>46</v>
      </c>
      <c r="Q207" s="25" t="s">
        <v>47</v>
      </c>
      <c r="R207" s="31" t="s">
        <v>47</v>
      </c>
      <c r="S207" s="25" t="s">
        <v>48</v>
      </c>
      <c r="T207" s="25" t="s">
        <v>48</v>
      </c>
      <c r="U207" s="25" t="s">
        <v>48</v>
      </c>
      <c r="V207" s="25" t="s">
        <v>48</v>
      </c>
      <c r="W207" s="38">
        <v>30</v>
      </c>
      <c r="X207" s="38">
        <v>91</v>
      </c>
      <c r="Y207" s="38">
        <v>100</v>
      </c>
      <c r="Z207" s="25">
        <v>312</v>
      </c>
      <c r="AA207" s="25" t="s">
        <v>765</v>
      </c>
      <c r="AB207" s="25" t="s">
        <v>766</v>
      </c>
      <c r="AC207" s="25"/>
      <c r="AD207" s="4"/>
      <c r="AE207" s="4"/>
    </row>
    <row r="208" s="6" customFormat="1" ht="45" spans="1:31">
      <c r="A208" s="25">
        <v>197</v>
      </c>
      <c r="B208" s="25" t="s">
        <v>767</v>
      </c>
      <c r="C208" s="35" t="s">
        <v>768</v>
      </c>
      <c r="D208" s="25" t="s">
        <v>100</v>
      </c>
      <c r="E208" s="25" t="s">
        <v>100</v>
      </c>
      <c r="F208" s="25" t="s">
        <v>769</v>
      </c>
      <c r="G208" s="25" t="s">
        <v>102</v>
      </c>
      <c r="H208" s="25" t="s">
        <v>770</v>
      </c>
      <c r="I208" s="25">
        <f t="shared" si="16"/>
        <v>70</v>
      </c>
      <c r="J208" s="25">
        <f t="shared" si="17"/>
        <v>70</v>
      </c>
      <c r="K208" s="25">
        <v>70</v>
      </c>
      <c r="L208" s="25"/>
      <c r="M208" s="25"/>
      <c r="N208" s="25"/>
      <c r="O208" s="25"/>
      <c r="P208" s="25" t="s">
        <v>46</v>
      </c>
      <c r="Q208" s="25" t="s">
        <v>47</v>
      </c>
      <c r="R208" s="31" t="s">
        <v>47</v>
      </c>
      <c r="S208" s="25" t="s">
        <v>48</v>
      </c>
      <c r="T208" s="25" t="s">
        <v>48</v>
      </c>
      <c r="U208" s="25" t="s">
        <v>48</v>
      </c>
      <c r="V208" s="25" t="s">
        <v>47</v>
      </c>
      <c r="W208" s="25">
        <v>20</v>
      </c>
      <c r="X208" s="25">
        <v>60</v>
      </c>
      <c r="Y208" s="25">
        <v>50</v>
      </c>
      <c r="Z208" s="25">
        <v>180</v>
      </c>
      <c r="AA208" s="25" t="s">
        <v>677</v>
      </c>
      <c r="AB208" s="25" t="s">
        <v>771</v>
      </c>
      <c r="AC208" s="25"/>
      <c r="AD208" s="4"/>
      <c r="AE208" s="4"/>
    </row>
    <row r="209" s="5" customFormat="1" ht="19" customHeight="1" spans="1:31">
      <c r="A209" s="24" t="s">
        <v>772</v>
      </c>
      <c r="B209" s="26" t="s">
        <v>773</v>
      </c>
      <c r="C209" s="25"/>
      <c r="D209" s="25"/>
      <c r="E209" s="25"/>
      <c r="F209" s="25"/>
      <c r="G209" s="25"/>
      <c r="H209" s="25"/>
      <c r="I209" s="24">
        <f t="shared" ref="I209:I213" si="18">J209+O209</f>
        <v>1570</v>
      </c>
      <c r="J209" s="44">
        <f t="shared" ref="J209:J213" si="19">K209+L209+M209+N209</f>
        <v>1570</v>
      </c>
      <c r="K209" s="44">
        <f t="shared" ref="K209:N209" si="20">K210+K211+K212</f>
        <v>1200</v>
      </c>
      <c r="L209" s="44">
        <f t="shared" si="20"/>
        <v>0</v>
      </c>
      <c r="M209" s="44">
        <f t="shared" si="20"/>
        <v>300</v>
      </c>
      <c r="N209" s="44">
        <f t="shared" si="20"/>
        <v>70</v>
      </c>
      <c r="O209" s="44"/>
      <c r="P209" s="44"/>
      <c r="Q209" s="44"/>
      <c r="R209" s="44"/>
      <c r="S209" s="44"/>
      <c r="T209" s="44"/>
      <c r="U209" s="44"/>
      <c r="V209" s="44"/>
      <c r="W209" s="44">
        <f t="shared" ref="W209:Z209" si="21">W210+W211+W212</f>
        <v>7123</v>
      </c>
      <c r="X209" s="44">
        <f t="shared" si="21"/>
        <v>21894</v>
      </c>
      <c r="Y209" s="44">
        <f t="shared" si="21"/>
        <v>7123</v>
      </c>
      <c r="Z209" s="44">
        <f t="shared" si="21"/>
        <v>21894</v>
      </c>
      <c r="AA209" s="25"/>
      <c r="AB209" s="25"/>
      <c r="AC209" s="25"/>
      <c r="AD209" s="4"/>
      <c r="AE209" s="4"/>
    </row>
    <row r="210" s="5" customFormat="1" ht="56.25" spans="1:31">
      <c r="A210" s="25">
        <v>198</v>
      </c>
      <c r="B210" s="25" t="s">
        <v>774</v>
      </c>
      <c r="C210" s="25" t="s">
        <v>775</v>
      </c>
      <c r="D210" s="25" t="s">
        <v>45</v>
      </c>
      <c r="E210" s="25" t="s">
        <v>250</v>
      </c>
      <c r="F210" s="25" t="s">
        <v>61</v>
      </c>
      <c r="G210" s="25" t="s">
        <v>251</v>
      </c>
      <c r="H210" s="25" t="s">
        <v>45</v>
      </c>
      <c r="I210" s="25">
        <f t="shared" si="18"/>
        <v>1200</v>
      </c>
      <c r="J210" s="38">
        <f t="shared" si="19"/>
        <v>1200</v>
      </c>
      <c r="K210" s="25">
        <v>1200</v>
      </c>
      <c r="L210" s="25"/>
      <c r="M210" s="25"/>
      <c r="N210" s="25"/>
      <c r="O210" s="25"/>
      <c r="P210" s="25" t="s">
        <v>46</v>
      </c>
      <c r="Q210" s="25" t="s">
        <v>47</v>
      </c>
      <c r="R210" s="25" t="s">
        <v>48</v>
      </c>
      <c r="S210" s="25" t="s">
        <v>48</v>
      </c>
      <c r="T210" s="25" t="s">
        <v>48</v>
      </c>
      <c r="U210" s="25" t="s">
        <v>48</v>
      </c>
      <c r="V210" s="25" t="s">
        <v>48</v>
      </c>
      <c r="W210" s="25">
        <v>5923</v>
      </c>
      <c r="X210" s="25">
        <v>17769</v>
      </c>
      <c r="Y210" s="25">
        <v>5923</v>
      </c>
      <c r="Z210" s="25">
        <v>17769</v>
      </c>
      <c r="AA210" s="25" t="s">
        <v>776</v>
      </c>
      <c r="AB210" s="25" t="s">
        <v>777</v>
      </c>
      <c r="AC210" s="25"/>
      <c r="AD210" s="4"/>
      <c r="AE210" s="4"/>
    </row>
    <row r="211" s="5" customFormat="1" ht="67.5" spans="1:31">
      <c r="A211" s="25">
        <v>199</v>
      </c>
      <c r="B211" s="25" t="s">
        <v>778</v>
      </c>
      <c r="C211" s="25" t="s">
        <v>779</v>
      </c>
      <c r="D211" s="25" t="s">
        <v>45</v>
      </c>
      <c r="E211" s="25" t="s">
        <v>250</v>
      </c>
      <c r="F211" s="25" t="s">
        <v>780</v>
      </c>
      <c r="G211" s="25" t="s">
        <v>251</v>
      </c>
      <c r="H211" s="25" t="s">
        <v>45</v>
      </c>
      <c r="I211" s="25">
        <f t="shared" si="18"/>
        <v>70</v>
      </c>
      <c r="J211" s="38">
        <f t="shared" si="19"/>
        <v>70</v>
      </c>
      <c r="K211" s="25"/>
      <c r="L211" s="25"/>
      <c r="M211" s="25"/>
      <c r="N211" s="25">
        <v>70</v>
      </c>
      <c r="O211" s="25"/>
      <c r="P211" s="25" t="s">
        <v>46</v>
      </c>
      <c r="Q211" s="25" t="s">
        <v>47</v>
      </c>
      <c r="R211" s="25" t="s">
        <v>48</v>
      </c>
      <c r="S211" s="25" t="s">
        <v>48</v>
      </c>
      <c r="T211" s="25" t="s">
        <v>48</v>
      </c>
      <c r="U211" s="25" t="s">
        <v>48</v>
      </c>
      <c r="V211" s="25" t="s">
        <v>48</v>
      </c>
      <c r="W211" s="25">
        <v>850</v>
      </c>
      <c r="X211" s="25">
        <v>2975</v>
      </c>
      <c r="Y211" s="25">
        <v>850</v>
      </c>
      <c r="Z211" s="25">
        <v>2975</v>
      </c>
      <c r="AA211" s="25" t="s">
        <v>781</v>
      </c>
      <c r="AB211" s="25" t="s">
        <v>782</v>
      </c>
      <c r="AC211" s="25"/>
      <c r="AD211" s="4"/>
      <c r="AE211" s="4"/>
    </row>
    <row r="212" s="5" customFormat="1" ht="45" spans="1:31">
      <c r="A212" s="25">
        <v>200</v>
      </c>
      <c r="B212" s="25" t="s">
        <v>783</v>
      </c>
      <c r="C212" s="25" t="s">
        <v>784</v>
      </c>
      <c r="D212" s="25" t="s">
        <v>45</v>
      </c>
      <c r="E212" s="25" t="s">
        <v>271</v>
      </c>
      <c r="F212" s="25" t="s">
        <v>84</v>
      </c>
      <c r="G212" s="25" t="s">
        <v>251</v>
      </c>
      <c r="H212" s="25" t="s">
        <v>45</v>
      </c>
      <c r="I212" s="25">
        <f t="shared" si="18"/>
        <v>300</v>
      </c>
      <c r="J212" s="38">
        <f t="shared" si="19"/>
        <v>300</v>
      </c>
      <c r="K212" s="25"/>
      <c r="L212" s="25"/>
      <c r="M212" s="25">
        <v>300</v>
      </c>
      <c r="N212" s="25"/>
      <c r="O212" s="25"/>
      <c r="P212" s="25" t="s">
        <v>46</v>
      </c>
      <c r="Q212" s="25" t="s">
        <v>47</v>
      </c>
      <c r="R212" s="25" t="s">
        <v>48</v>
      </c>
      <c r="S212" s="25" t="s">
        <v>48</v>
      </c>
      <c r="T212" s="25" t="s">
        <v>48</v>
      </c>
      <c r="U212" s="25" t="s">
        <v>48</v>
      </c>
      <c r="V212" s="25" t="s">
        <v>48</v>
      </c>
      <c r="W212" s="30">
        <v>350</v>
      </c>
      <c r="X212" s="30">
        <v>1150</v>
      </c>
      <c r="Y212" s="25">
        <v>350</v>
      </c>
      <c r="Z212" s="25">
        <v>1150</v>
      </c>
      <c r="AA212" s="25" t="s">
        <v>785</v>
      </c>
      <c r="AB212" s="25" t="s">
        <v>786</v>
      </c>
      <c r="AC212" s="25"/>
      <c r="AD212" s="4"/>
      <c r="AE212" s="4"/>
    </row>
    <row r="213" s="5" customFormat="1" ht="22.5" spans="1:31">
      <c r="A213" s="24" t="s">
        <v>787</v>
      </c>
      <c r="B213" s="26" t="s">
        <v>788</v>
      </c>
      <c r="C213" s="25"/>
      <c r="D213" s="25"/>
      <c r="E213" s="25"/>
      <c r="F213" s="25"/>
      <c r="G213" s="25"/>
      <c r="H213" s="25"/>
      <c r="I213" s="24">
        <f t="shared" si="18"/>
        <v>4316</v>
      </c>
      <c r="J213" s="24">
        <f t="shared" si="19"/>
        <v>4316</v>
      </c>
      <c r="K213" s="29">
        <f>SUM(K214:K242)</f>
        <v>1400</v>
      </c>
      <c r="L213" s="29">
        <f>SUM(L214:L242)</f>
        <v>2916</v>
      </c>
      <c r="M213" s="29">
        <f>SUM(M214:M242)</f>
        <v>0</v>
      </c>
      <c r="N213" s="29">
        <f>SUM(N214:N242)</f>
        <v>0</v>
      </c>
      <c r="O213" s="29">
        <f>SUM(O214:O242)</f>
        <v>0</v>
      </c>
      <c r="P213" s="25"/>
      <c r="Q213" s="25"/>
      <c r="R213" s="25"/>
      <c r="S213" s="25"/>
      <c r="T213" s="25"/>
      <c r="U213" s="25"/>
      <c r="V213" s="25"/>
      <c r="W213" s="25">
        <f t="shared" ref="W213:Z213" si="22">W239</f>
        <v>18</v>
      </c>
      <c r="X213" s="25">
        <f t="shared" si="22"/>
        <v>67</v>
      </c>
      <c r="Y213" s="25">
        <f t="shared" si="22"/>
        <v>53</v>
      </c>
      <c r="Z213" s="25">
        <f t="shared" si="22"/>
        <v>179</v>
      </c>
      <c r="AA213" s="25"/>
      <c r="AB213" s="25"/>
      <c r="AC213" s="25"/>
      <c r="AD213" s="4"/>
      <c r="AE213" s="4"/>
    </row>
    <row r="214" s="5" customFormat="1" ht="177" customHeight="1" spans="1:31">
      <c r="A214" s="25">
        <v>201</v>
      </c>
      <c r="B214" s="35" t="s">
        <v>789</v>
      </c>
      <c r="C214" s="25" t="s">
        <v>790</v>
      </c>
      <c r="D214" s="25" t="s">
        <v>42</v>
      </c>
      <c r="E214" s="25" t="s">
        <v>42</v>
      </c>
      <c r="F214" s="25" t="s">
        <v>791</v>
      </c>
      <c r="G214" s="25" t="s">
        <v>792</v>
      </c>
      <c r="H214" s="25" t="s">
        <v>793</v>
      </c>
      <c r="I214" s="25">
        <v>700</v>
      </c>
      <c r="J214" s="25">
        <v>700</v>
      </c>
      <c r="K214" s="25"/>
      <c r="L214" s="25">
        <v>700</v>
      </c>
      <c r="M214" s="25"/>
      <c r="N214" s="25"/>
      <c r="O214" s="25"/>
      <c r="P214" s="25" t="s">
        <v>46</v>
      </c>
      <c r="Q214" s="25" t="s">
        <v>794</v>
      </c>
      <c r="R214" s="25" t="s">
        <v>48</v>
      </c>
      <c r="S214" s="25" t="s">
        <v>794</v>
      </c>
      <c r="T214" s="25" t="s">
        <v>794</v>
      </c>
      <c r="U214" s="25" t="s">
        <v>795</v>
      </c>
      <c r="V214" s="25" t="s">
        <v>48</v>
      </c>
      <c r="W214" s="25">
        <v>98</v>
      </c>
      <c r="X214" s="25">
        <v>270</v>
      </c>
      <c r="Y214" s="25">
        <v>459</v>
      </c>
      <c r="Z214" s="25">
        <v>1516</v>
      </c>
      <c r="AA214" s="25" t="s">
        <v>796</v>
      </c>
      <c r="AB214" s="25" t="s">
        <v>797</v>
      </c>
      <c r="AC214" s="25"/>
      <c r="AD214" s="4"/>
      <c r="AE214" s="4"/>
    </row>
    <row r="215" s="5" customFormat="1" ht="180" customHeight="1" spans="1:31">
      <c r="A215" s="25">
        <v>202</v>
      </c>
      <c r="B215" s="35" t="s">
        <v>798</v>
      </c>
      <c r="C215" s="25" t="s">
        <v>799</v>
      </c>
      <c r="D215" s="25" t="s">
        <v>42</v>
      </c>
      <c r="E215" s="25" t="s">
        <v>42</v>
      </c>
      <c r="F215" s="25" t="s">
        <v>328</v>
      </c>
      <c r="G215" s="25" t="s">
        <v>792</v>
      </c>
      <c r="H215" s="25" t="s">
        <v>793</v>
      </c>
      <c r="I215" s="25">
        <v>800</v>
      </c>
      <c r="J215" s="25">
        <v>800</v>
      </c>
      <c r="K215" s="25"/>
      <c r="L215" s="25">
        <v>800</v>
      </c>
      <c r="M215" s="25"/>
      <c r="N215" s="25"/>
      <c r="O215" s="25"/>
      <c r="P215" s="25" t="s">
        <v>46</v>
      </c>
      <c r="Q215" s="25" t="s">
        <v>794</v>
      </c>
      <c r="R215" s="25" t="s">
        <v>48</v>
      </c>
      <c r="S215" s="25" t="s">
        <v>794</v>
      </c>
      <c r="T215" s="25" t="s">
        <v>794</v>
      </c>
      <c r="U215" s="25" t="s">
        <v>795</v>
      </c>
      <c r="V215" s="25" t="s">
        <v>48</v>
      </c>
      <c r="W215" s="25">
        <v>108</v>
      </c>
      <c r="X215" s="25">
        <v>342</v>
      </c>
      <c r="Y215" s="25">
        <v>406</v>
      </c>
      <c r="Z215" s="25">
        <v>1378</v>
      </c>
      <c r="AA215" s="25" t="s">
        <v>796</v>
      </c>
      <c r="AB215" s="25" t="s">
        <v>800</v>
      </c>
      <c r="AC215" s="25"/>
      <c r="AD215" s="4"/>
      <c r="AE215" s="4"/>
    </row>
    <row r="216" s="5" customFormat="1" ht="192" customHeight="1" spans="1:31">
      <c r="A216" s="25">
        <v>203</v>
      </c>
      <c r="B216" s="35" t="s">
        <v>801</v>
      </c>
      <c r="C216" s="25" t="s">
        <v>802</v>
      </c>
      <c r="D216" s="25" t="s">
        <v>53</v>
      </c>
      <c r="E216" s="25" t="s">
        <v>53</v>
      </c>
      <c r="F216" s="25" t="s">
        <v>803</v>
      </c>
      <c r="G216" s="25" t="s">
        <v>792</v>
      </c>
      <c r="H216" s="25" t="s">
        <v>793</v>
      </c>
      <c r="I216" s="24">
        <f>J216+O216</f>
        <v>70</v>
      </c>
      <c r="J216" s="24">
        <f>K216+L216+M216+N216</f>
        <v>70</v>
      </c>
      <c r="K216" s="25">
        <v>70</v>
      </c>
      <c r="L216" s="25"/>
      <c r="M216" s="25"/>
      <c r="N216" s="25"/>
      <c r="O216" s="25"/>
      <c r="P216" s="25" t="s">
        <v>46</v>
      </c>
      <c r="Q216" s="25" t="s">
        <v>47</v>
      </c>
      <c r="R216" s="25" t="s">
        <v>47</v>
      </c>
      <c r="S216" s="25" t="s">
        <v>47</v>
      </c>
      <c r="T216" s="25" t="s">
        <v>47</v>
      </c>
      <c r="U216" s="25" t="s">
        <v>48</v>
      </c>
      <c r="V216" s="25" t="s">
        <v>48</v>
      </c>
      <c r="W216" s="25">
        <v>14</v>
      </c>
      <c r="X216" s="25">
        <v>32</v>
      </c>
      <c r="Y216" s="25">
        <v>38</v>
      </c>
      <c r="Z216" s="25">
        <v>75</v>
      </c>
      <c r="AA216" s="25" t="s">
        <v>804</v>
      </c>
      <c r="AB216" s="27" t="s">
        <v>805</v>
      </c>
      <c r="AC216" s="25"/>
      <c r="AD216" s="4"/>
      <c r="AE216" s="4"/>
    </row>
    <row r="217" s="5" customFormat="1" ht="195" customHeight="1" spans="1:31">
      <c r="A217" s="25">
        <v>204</v>
      </c>
      <c r="B217" s="22" t="s">
        <v>806</v>
      </c>
      <c r="C217" s="22" t="s">
        <v>807</v>
      </c>
      <c r="D217" s="22" t="s">
        <v>60</v>
      </c>
      <c r="E217" s="22" t="s">
        <v>60</v>
      </c>
      <c r="F217" s="22" t="s">
        <v>399</v>
      </c>
      <c r="G217" s="22" t="s">
        <v>792</v>
      </c>
      <c r="H217" s="22" t="s">
        <v>793</v>
      </c>
      <c r="I217" s="24">
        <f>J217+O217</f>
        <v>70</v>
      </c>
      <c r="J217" s="24">
        <f>K217+L217+M217+N217</f>
        <v>70</v>
      </c>
      <c r="K217" s="25">
        <v>70</v>
      </c>
      <c r="L217" s="25"/>
      <c r="M217" s="25"/>
      <c r="N217" s="25"/>
      <c r="O217" s="25"/>
      <c r="P217" s="25" t="s">
        <v>46</v>
      </c>
      <c r="Q217" s="25" t="s">
        <v>47</v>
      </c>
      <c r="R217" s="25" t="s">
        <v>48</v>
      </c>
      <c r="S217" s="25" t="s">
        <v>794</v>
      </c>
      <c r="T217" s="25" t="s">
        <v>794</v>
      </c>
      <c r="U217" s="25" t="s">
        <v>795</v>
      </c>
      <c r="V217" s="25" t="s">
        <v>48</v>
      </c>
      <c r="W217" s="22">
        <v>24</v>
      </c>
      <c r="X217" s="22">
        <v>79</v>
      </c>
      <c r="Y217" s="22">
        <v>45</v>
      </c>
      <c r="Z217" s="22">
        <v>149</v>
      </c>
      <c r="AA217" s="25" t="s">
        <v>808</v>
      </c>
      <c r="AB217" s="25" t="s">
        <v>809</v>
      </c>
      <c r="AC217" s="25"/>
      <c r="AD217" s="4"/>
      <c r="AE217" s="4"/>
    </row>
    <row r="218" s="13" customFormat="1" ht="199" customHeight="1" spans="1:31">
      <c r="A218" s="25">
        <v>205</v>
      </c>
      <c r="B218" s="35" t="s">
        <v>810</v>
      </c>
      <c r="C218" s="25" t="s">
        <v>811</v>
      </c>
      <c r="D218" s="25" t="s">
        <v>67</v>
      </c>
      <c r="E218" s="25" t="s">
        <v>67</v>
      </c>
      <c r="F218" s="25" t="s">
        <v>812</v>
      </c>
      <c r="G218" s="25" t="s">
        <v>792</v>
      </c>
      <c r="H218" s="25" t="s">
        <v>793</v>
      </c>
      <c r="I218" s="24">
        <f t="shared" ref="I218:I225" si="23">J218+O218</f>
        <v>70</v>
      </c>
      <c r="J218" s="24">
        <f t="shared" ref="J218:J225" si="24">K218+L218+M218+N218</f>
        <v>70</v>
      </c>
      <c r="K218" s="25">
        <v>70</v>
      </c>
      <c r="L218" s="42"/>
      <c r="M218" s="42"/>
      <c r="N218" s="42"/>
      <c r="O218" s="42"/>
      <c r="P218" s="25" t="s">
        <v>46</v>
      </c>
      <c r="Q218" s="25" t="s">
        <v>47</v>
      </c>
      <c r="R218" s="25" t="s">
        <v>47</v>
      </c>
      <c r="S218" s="25" t="s">
        <v>47</v>
      </c>
      <c r="T218" s="25" t="s">
        <v>47</v>
      </c>
      <c r="U218" s="25" t="s">
        <v>48</v>
      </c>
      <c r="V218" s="25" t="s">
        <v>48</v>
      </c>
      <c r="W218" s="25">
        <v>36</v>
      </c>
      <c r="X218" s="25">
        <v>95</v>
      </c>
      <c r="Y218" s="25">
        <v>125</v>
      </c>
      <c r="Z218" s="25">
        <v>350</v>
      </c>
      <c r="AA218" s="25" t="s">
        <v>813</v>
      </c>
      <c r="AB218" s="25" t="s">
        <v>814</v>
      </c>
      <c r="AC218" s="25"/>
      <c r="AD218" s="4"/>
      <c r="AE218" s="4"/>
    </row>
    <row r="219" s="5" customFormat="1" ht="199" customHeight="1" spans="1:31">
      <c r="A219" s="25">
        <v>206</v>
      </c>
      <c r="B219" s="35" t="s">
        <v>815</v>
      </c>
      <c r="C219" s="25" t="s">
        <v>816</v>
      </c>
      <c r="D219" s="25" t="s">
        <v>67</v>
      </c>
      <c r="E219" s="25" t="s">
        <v>67</v>
      </c>
      <c r="F219" s="25" t="s">
        <v>817</v>
      </c>
      <c r="G219" s="25" t="s">
        <v>792</v>
      </c>
      <c r="H219" s="25" t="s">
        <v>793</v>
      </c>
      <c r="I219" s="24">
        <f t="shared" si="23"/>
        <v>70</v>
      </c>
      <c r="J219" s="24">
        <f t="shared" si="24"/>
        <v>70</v>
      </c>
      <c r="K219" s="25">
        <v>70</v>
      </c>
      <c r="L219" s="25"/>
      <c r="M219" s="25"/>
      <c r="N219" s="25"/>
      <c r="O219" s="25"/>
      <c r="P219" s="25" t="s">
        <v>46</v>
      </c>
      <c r="Q219" s="25" t="s">
        <v>47</v>
      </c>
      <c r="R219" s="25" t="s">
        <v>47</v>
      </c>
      <c r="S219" s="25" t="s">
        <v>47</v>
      </c>
      <c r="T219" s="25" t="s">
        <v>47</v>
      </c>
      <c r="U219" s="25" t="s">
        <v>48</v>
      </c>
      <c r="V219" s="25" t="s">
        <v>48</v>
      </c>
      <c r="W219" s="25">
        <v>35</v>
      </c>
      <c r="X219" s="25">
        <v>85</v>
      </c>
      <c r="Y219" s="25">
        <v>120</v>
      </c>
      <c r="Z219" s="25">
        <v>300</v>
      </c>
      <c r="AA219" s="25" t="s">
        <v>813</v>
      </c>
      <c r="AB219" s="25" t="s">
        <v>818</v>
      </c>
      <c r="AC219" s="25"/>
      <c r="AD219" s="4"/>
      <c r="AE219" s="4"/>
    </row>
    <row r="220" s="5" customFormat="1" ht="195" customHeight="1" spans="1:31">
      <c r="A220" s="25">
        <v>207</v>
      </c>
      <c r="B220" s="35" t="s">
        <v>819</v>
      </c>
      <c r="C220" s="25" t="s">
        <v>820</v>
      </c>
      <c r="D220" s="25" t="s">
        <v>67</v>
      </c>
      <c r="E220" s="25" t="s">
        <v>67</v>
      </c>
      <c r="F220" s="25" t="s">
        <v>821</v>
      </c>
      <c r="G220" s="25" t="s">
        <v>792</v>
      </c>
      <c r="H220" s="25" t="s">
        <v>793</v>
      </c>
      <c r="I220" s="24">
        <f t="shared" si="23"/>
        <v>70</v>
      </c>
      <c r="J220" s="24">
        <f t="shared" si="24"/>
        <v>70</v>
      </c>
      <c r="K220" s="25">
        <v>70</v>
      </c>
      <c r="L220" s="25"/>
      <c r="M220" s="25"/>
      <c r="N220" s="25"/>
      <c r="O220" s="25"/>
      <c r="P220" s="25" t="s">
        <v>46</v>
      </c>
      <c r="Q220" s="25" t="s">
        <v>47</v>
      </c>
      <c r="R220" s="25" t="s">
        <v>47</v>
      </c>
      <c r="S220" s="25" t="s">
        <v>47</v>
      </c>
      <c r="T220" s="25" t="s">
        <v>47</v>
      </c>
      <c r="U220" s="25" t="s">
        <v>48</v>
      </c>
      <c r="V220" s="25" t="s">
        <v>48</v>
      </c>
      <c r="W220" s="25">
        <v>35</v>
      </c>
      <c r="X220" s="25">
        <v>90</v>
      </c>
      <c r="Y220" s="25">
        <v>120</v>
      </c>
      <c r="Z220" s="25">
        <v>320</v>
      </c>
      <c r="AA220" s="25" t="s">
        <v>813</v>
      </c>
      <c r="AB220" s="25" t="s">
        <v>818</v>
      </c>
      <c r="AC220" s="25"/>
      <c r="AD220" s="4"/>
      <c r="AE220" s="4"/>
    </row>
    <row r="221" s="5" customFormat="1" ht="195" customHeight="1" spans="1:31">
      <c r="A221" s="25">
        <v>208</v>
      </c>
      <c r="B221" s="35" t="s">
        <v>822</v>
      </c>
      <c r="C221" s="25" t="s">
        <v>823</v>
      </c>
      <c r="D221" s="25" t="s">
        <v>72</v>
      </c>
      <c r="E221" s="25" t="s">
        <v>72</v>
      </c>
      <c r="F221" s="25" t="s">
        <v>455</v>
      </c>
      <c r="G221" s="25" t="s">
        <v>792</v>
      </c>
      <c r="H221" s="25" t="s">
        <v>793</v>
      </c>
      <c r="I221" s="24">
        <f t="shared" si="23"/>
        <v>170</v>
      </c>
      <c r="J221" s="24">
        <f t="shared" si="24"/>
        <v>170</v>
      </c>
      <c r="K221" s="25">
        <v>70</v>
      </c>
      <c r="L221" s="25">
        <v>100</v>
      </c>
      <c r="M221" s="25"/>
      <c r="N221" s="25"/>
      <c r="O221" s="25"/>
      <c r="P221" s="25" t="s">
        <v>46</v>
      </c>
      <c r="Q221" s="25" t="s">
        <v>47</v>
      </c>
      <c r="R221" s="25" t="s">
        <v>47</v>
      </c>
      <c r="S221" s="25" t="s">
        <v>47</v>
      </c>
      <c r="T221" s="25" t="s">
        <v>47</v>
      </c>
      <c r="U221" s="25" t="s">
        <v>48</v>
      </c>
      <c r="V221" s="25" t="s">
        <v>48</v>
      </c>
      <c r="W221" s="25">
        <v>40</v>
      </c>
      <c r="X221" s="25">
        <v>146</v>
      </c>
      <c r="Y221" s="25">
        <v>120</v>
      </c>
      <c r="Z221" s="25">
        <v>482</v>
      </c>
      <c r="AA221" s="27" t="s">
        <v>824</v>
      </c>
      <c r="AB221" s="27" t="s">
        <v>825</v>
      </c>
      <c r="AC221" s="25"/>
      <c r="AD221" s="4"/>
      <c r="AE221" s="4"/>
    </row>
    <row r="222" s="5" customFormat="1" ht="193" customHeight="1" spans="1:31">
      <c r="A222" s="25">
        <v>209</v>
      </c>
      <c r="B222" s="35" t="s">
        <v>826</v>
      </c>
      <c r="C222" s="25" t="s">
        <v>827</v>
      </c>
      <c r="D222" s="25" t="s">
        <v>72</v>
      </c>
      <c r="E222" s="25" t="s">
        <v>72</v>
      </c>
      <c r="F222" s="25" t="s">
        <v>828</v>
      </c>
      <c r="G222" s="25" t="s">
        <v>792</v>
      </c>
      <c r="H222" s="25" t="s">
        <v>793</v>
      </c>
      <c r="I222" s="24">
        <f t="shared" si="23"/>
        <v>70</v>
      </c>
      <c r="J222" s="24">
        <f t="shared" si="24"/>
        <v>70</v>
      </c>
      <c r="K222" s="25">
        <v>70</v>
      </c>
      <c r="L222" s="25"/>
      <c r="M222" s="25"/>
      <c r="N222" s="25"/>
      <c r="O222" s="25"/>
      <c r="P222" s="25" t="s">
        <v>46</v>
      </c>
      <c r="Q222" s="25" t="s">
        <v>47</v>
      </c>
      <c r="R222" s="25" t="s">
        <v>48</v>
      </c>
      <c r="S222" s="25" t="s">
        <v>47</v>
      </c>
      <c r="T222" s="25" t="s">
        <v>47</v>
      </c>
      <c r="U222" s="25" t="s">
        <v>48</v>
      </c>
      <c r="V222" s="25" t="s">
        <v>48</v>
      </c>
      <c r="W222" s="25">
        <v>12</v>
      </c>
      <c r="X222" s="25">
        <v>36</v>
      </c>
      <c r="Y222" s="25">
        <v>35</v>
      </c>
      <c r="Z222" s="25">
        <v>89</v>
      </c>
      <c r="AA222" s="27" t="s">
        <v>829</v>
      </c>
      <c r="AB222" s="27" t="s">
        <v>830</v>
      </c>
      <c r="AC222" s="25"/>
      <c r="AD222" s="4"/>
      <c r="AE222" s="4"/>
    </row>
    <row r="223" s="5" customFormat="1" ht="200" customHeight="1" spans="1:31">
      <c r="A223" s="25">
        <v>210</v>
      </c>
      <c r="B223" s="35" t="s">
        <v>831</v>
      </c>
      <c r="C223" s="25" t="s">
        <v>832</v>
      </c>
      <c r="D223" s="25" t="s">
        <v>79</v>
      </c>
      <c r="E223" s="25" t="s">
        <v>79</v>
      </c>
      <c r="F223" s="25" t="s">
        <v>526</v>
      </c>
      <c r="G223" s="25" t="s">
        <v>792</v>
      </c>
      <c r="H223" s="25" t="s">
        <v>793</v>
      </c>
      <c r="I223" s="24">
        <f t="shared" si="23"/>
        <v>70</v>
      </c>
      <c r="J223" s="24">
        <f t="shared" si="24"/>
        <v>70</v>
      </c>
      <c r="K223" s="25">
        <v>70</v>
      </c>
      <c r="L223" s="25"/>
      <c r="M223" s="25"/>
      <c r="N223" s="25"/>
      <c r="O223" s="25"/>
      <c r="P223" s="25" t="s">
        <v>46</v>
      </c>
      <c r="Q223" s="25" t="s">
        <v>47</v>
      </c>
      <c r="R223" s="31" t="s">
        <v>47</v>
      </c>
      <c r="S223" s="25" t="s">
        <v>47</v>
      </c>
      <c r="T223" s="27" t="s">
        <v>47</v>
      </c>
      <c r="U223" s="25" t="s">
        <v>48</v>
      </c>
      <c r="V223" s="25" t="s">
        <v>48</v>
      </c>
      <c r="W223" s="25">
        <v>14</v>
      </c>
      <c r="X223" s="25">
        <v>20</v>
      </c>
      <c r="Y223" s="25">
        <v>36</v>
      </c>
      <c r="Z223" s="25">
        <v>70</v>
      </c>
      <c r="AA223" s="27" t="s">
        <v>833</v>
      </c>
      <c r="AB223" s="27" t="s">
        <v>834</v>
      </c>
      <c r="AC223" s="25"/>
      <c r="AD223" s="4"/>
      <c r="AE223" s="4"/>
    </row>
    <row r="224" s="5" customFormat="1" ht="196" customHeight="1" spans="1:31">
      <c r="A224" s="25">
        <v>211</v>
      </c>
      <c r="B224" s="35" t="s">
        <v>835</v>
      </c>
      <c r="C224" s="25" t="s">
        <v>836</v>
      </c>
      <c r="D224" s="25" t="s">
        <v>79</v>
      </c>
      <c r="E224" s="25" t="s">
        <v>79</v>
      </c>
      <c r="F224" s="25" t="s">
        <v>535</v>
      </c>
      <c r="G224" s="25" t="s">
        <v>792</v>
      </c>
      <c r="H224" s="25" t="s">
        <v>793</v>
      </c>
      <c r="I224" s="24">
        <f t="shared" si="23"/>
        <v>70</v>
      </c>
      <c r="J224" s="24">
        <f t="shared" si="24"/>
        <v>70</v>
      </c>
      <c r="K224" s="25">
        <v>70</v>
      </c>
      <c r="L224" s="25"/>
      <c r="M224" s="25"/>
      <c r="N224" s="25"/>
      <c r="O224" s="25"/>
      <c r="P224" s="25" t="s">
        <v>46</v>
      </c>
      <c r="Q224" s="25" t="s">
        <v>47</v>
      </c>
      <c r="R224" s="31" t="s">
        <v>47</v>
      </c>
      <c r="S224" s="25" t="s">
        <v>47</v>
      </c>
      <c r="T224" s="27" t="s">
        <v>47</v>
      </c>
      <c r="U224" s="25" t="s">
        <v>48</v>
      </c>
      <c r="V224" s="25" t="s">
        <v>48</v>
      </c>
      <c r="W224" s="25">
        <v>13</v>
      </c>
      <c r="X224" s="25">
        <v>20</v>
      </c>
      <c r="Y224" s="25">
        <v>36</v>
      </c>
      <c r="Z224" s="25">
        <v>70</v>
      </c>
      <c r="AA224" s="27" t="s">
        <v>833</v>
      </c>
      <c r="AB224" s="27" t="s">
        <v>834</v>
      </c>
      <c r="AC224" s="25"/>
      <c r="AD224" s="4"/>
      <c r="AE224" s="4"/>
    </row>
    <row r="225" s="5" customFormat="1" ht="198" customHeight="1" spans="1:31">
      <c r="A225" s="25">
        <v>212</v>
      </c>
      <c r="B225" s="35" t="s">
        <v>837</v>
      </c>
      <c r="C225" s="25" t="s">
        <v>838</v>
      </c>
      <c r="D225" s="25" t="s">
        <v>79</v>
      </c>
      <c r="E225" s="25" t="s">
        <v>79</v>
      </c>
      <c r="F225" s="25" t="s">
        <v>550</v>
      </c>
      <c r="G225" s="25" t="s">
        <v>792</v>
      </c>
      <c r="H225" s="25" t="s">
        <v>793</v>
      </c>
      <c r="I225" s="24">
        <f t="shared" si="23"/>
        <v>70</v>
      </c>
      <c r="J225" s="24">
        <f t="shared" si="24"/>
        <v>70</v>
      </c>
      <c r="K225" s="25">
        <v>70</v>
      </c>
      <c r="L225" s="25"/>
      <c r="M225" s="25"/>
      <c r="N225" s="25"/>
      <c r="O225" s="25"/>
      <c r="P225" s="25" t="s">
        <v>46</v>
      </c>
      <c r="Q225" s="25" t="s">
        <v>47</v>
      </c>
      <c r="R225" s="31" t="s">
        <v>47</v>
      </c>
      <c r="S225" s="25" t="s">
        <v>47</v>
      </c>
      <c r="T225" s="27" t="s">
        <v>47</v>
      </c>
      <c r="U225" s="25" t="s">
        <v>48</v>
      </c>
      <c r="V225" s="25" t="s">
        <v>48</v>
      </c>
      <c r="W225" s="25">
        <v>14</v>
      </c>
      <c r="X225" s="25">
        <v>21</v>
      </c>
      <c r="Y225" s="25">
        <v>37</v>
      </c>
      <c r="Z225" s="25">
        <v>70</v>
      </c>
      <c r="AA225" s="27" t="s">
        <v>833</v>
      </c>
      <c r="AB225" s="27" t="s">
        <v>839</v>
      </c>
      <c r="AC225" s="25"/>
      <c r="AD225" s="4"/>
      <c r="AE225" s="4"/>
    </row>
    <row r="226" s="5" customFormat="1" ht="195" customHeight="1" spans="1:31">
      <c r="A226" s="25">
        <v>213</v>
      </c>
      <c r="B226" s="35" t="s">
        <v>840</v>
      </c>
      <c r="C226" s="25" t="s">
        <v>841</v>
      </c>
      <c r="D226" s="25" t="s">
        <v>83</v>
      </c>
      <c r="E226" s="25" t="s">
        <v>83</v>
      </c>
      <c r="F226" s="25" t="s">
        <v>559</v>
      </c>
      <c r="G226" s="25" t="s">
        <v>792</v>
      </c>
      <c r="H226" s="25" t="s">
        <v>793</v>
      </c>
      <c r="I226" s="24">
        <f t="shared" ref="I226:I235" si="25">J226+O226</f>
        <v>70</v>
      </c>
      <c r="J226" s="24">
        <f t="shared" ref="J226:J235" si="26">K226+L226+M226+N226</f>
        <v>70</v>
      </c>
      <c r="K226" s="25">
        <v>70</v>
      </c>
      <c r="L226" s="25"/>
      <c r="M226" s="25"/>
      <c r="N226" s="25"/>
      <c r="O226" s="25"/>
      <c r="P226" s="25" t="s">
        <v>46</v>
      </c>
      <c r="Q226" s="25" t="s">
        <v>47</v>
      </c>
      <c r="R226" s="25" t="s">
        <v>47</v>
      </c>
      <c r="S226" s="25" t="s">
        <v>47</v>
      </c>
      <c r="T226" s="25" t="s">
        <v>47</v>
      </c>
      <c r="U226" s="25" t="s">
        <v>48</v>
      </c>
      <c r="V226" s="25" t="s">
        <v>48</v>
      </c>
      <c r="W226" s="25">
        <v>13</v>
      </c>
      <c r="X226" s="25">
        <v>25</v>
      </c>
      <c r="Y226" s="25">
        <v>37</v>
      </c>
      <c r="Z226" s="25">
        <v>69</v>
      </c>
      <c r="AA226" s="25" t="s">
        <v>813</v>
      </c>
      <c r="AB226" s="25" t="s">
        <v>842</v>
      </c>
      <c r="AC226" s="25"/>
      <c r="AD226" s="4"/>
      <c r="AE226" s="4"/>
    </row>
    <row r="227" s="5" customFormat="1" ht="197" customHeight="1" spans="1:31">
      <c r="A227" s="25">
        <v>214</v>
      </c>
      <c r="B227" s="35" t="s">
        <v>843</v>
      </c>
      <c r="C227" s="25" t="s">
        <v>844</v>
      </c>
      <c r="D227" s="25" t="s">
        <v>89</v>
      </c>
      <c r="E227" s="25" t="s">
        <v>89</v>
      </c>
      <c r="F227" s="25" t="s">
        <v>845</v>
      </c>
      <c r="G227" s="25" t="s">
        <v>792</v>
      </c>
      <c r="H227" s="25" t="s">
        <v>793</v>
      </c>
      <c r="I227" s="24">
        <f t="shared" si="25"/>
        <v>70</v>
      </c>
      <c r="J227" s="24">
        <f t="shared" si="26"/>
        <v>70</v>
      </c>
      <c r="K227" s="25">
        <v>70</v>
      </c>
      <c r="L227" s="25"/>
      <c r="M227" s="25"/>
      <c r="N227" s="25"/>
      <c r="O227" s="25"/>
      <c r="P227" s="25" t="s">
        <v>46</v>
      </c>
      <c r="Q227" s="25" t="s">
        <v>47</v>
      </c>
      <c r="R227" s="25" t="s">
        <v>48</v>
      </c>
      <c r="S227" s="25" t="s">
        <v>47</v>
      </c>
      <c r="T227" s="25" t="s">
        <v>47</v>
      </c>
      <c r="U227" s="25" t="s">
        <v>48</v>
      </c>
      <c r="V227" s="25" t="s">
        <v>48</v>
      </c>
      <c r="W227" s="25">
        <v>12</v>
      </c>
      <c r="X227" s="25">
        <v>43</v>
      </c>
      <c r="Y227" s="25">
        <v>35</v>
      </c>
      <c r="Z227" s="25">
        <v>113</v>
      </c>
      <c r="AA227" s="25" t="s">
        <v>813</v>
      </c>
      <c r="AB227" s="25" t="s">
        <v>818</v>
      </c>
      <c r="AC227" s="25"/>
      <c r="AD227" s="4"/>
      <c r="AE227" s="4"/>
    </row>
    <row r="228" s="5" customFormat="1" ht="197" customHeight="1" spans="1:31">
      <c r="A228" s="25">
        <v>215</v>
      </c>
      <c r="B228" s="35" t="s">
        <v>846</v>
      </c>
      <c r="C228" s="25" t="s">
        <v>847</v>
      </c>
      <c r="D228" s="25" t="s">
        <v>89</v>
      </c>
      <c r="E228" s="25" t="s">
        <v>89</v>
      </c>
      <c r="F228" s="25" t="s">
        <v>637</v>
      </c>
      <c r="G228" s="25" t="s">
        <v>792</v>
      </c>
      <c r="H228" s="25" t="s">
        <v>793</v>
      </c>
      <c r="I228" s="24">
        <f t="shared" si="25"/>
        <v>70</v>
      </c>
      <c r="J228" s="24">
        <f t="shared" si="26"/>
        <v>70</v>
      </c>
      <c r="K228" s="25">
        <v>70</v>
      </c>
      <c r="L228" s="25"/>
      <c r="M228" s="25"/>
      <c r="N228" s="25"/>
      <c r="O228" s="25"/>
      <c r="P228" s="25" t="s">
        <v>46</v>
      </c>
      <c r="Q228" s="25" t="s">
        <v>47</v>
      </c>
      <c r="R228" s="25" t="s">
        <v>47</v>
      </c>
      <c r="S228" s="25" t="s">
        <v>47</v>
      </c>
      <c r="T228" s="25" t="s">
        <v>47</v>
      </c>
      <c r="U228" s="25" t="s">
        <v>48</v>
      </c>
      <c r="V228" s="25" t="s">
        <v>48</v>
      </c>
      <c r="W228" s="25">
        <v>15</v>
      </c>
      <c r="X228" s="25">
        <v>55</v>
      </c>
      <c r="Y228" s="25">
        <v>36</v>
      </c>
      <c r="Z228" s="25">
        <v>123</v>
      </c>
      <c r="AA228" s="25" t="s">
        <v>813</v>
      </c>
      <c r="AB228" s="25" t="s">
        <v>814</v>
      </c>
      <c r="AC228" s="25"/>
      <c r="AD228" s="4"/>
      <c r="AE228" s="4"/>
    </row>
    <row r="229" s="5" customFormat="1" ht="193" customHeight="1" spans="1:31">
      <c r="A229" s="25">
        <v>216</v>
      </c>
      <c r="B229" s="35" t="s">
        <v>848</v>
      </c>
      <c r="C229" s="25" t="s">
        <v>849</v>
      </c>
      <c r="D229" s="25" t="s">
        <v>89</v>
      </c>
      <c r="E229" s="25" t="s">
        <v>89</v>
      </c>
      <c r="F229" s="25" t="s">
        <v>740</v>
      </c>
      <c r="G229" s="25" t="s">
        <v>792</v>
      </c>
      <c r="H229" s="25" t="s">
        <v>793</v>
      </c>
      <c r="I229" s="24">
        <f t="shared" si="25"/>
        <v>70</v>
      </c>
      <c r="J229" s="24">
        <f t="shared" si="26"/>
        <v>70</v>
      </c>
      <c r="K229" s="25">
        <v>70</v>
      </c>
      <c r="L229" s="25"/>
      <c r="M229" s="25"/>
      <c r="N229" s="25"/>
      <c r="O229" s="25"/>
      <c r="P229" s="25" t="s">
        <v>46</v>
      </c>
      <c r="Q229" s="25" t="s">
        <v>47</v>
      </c>
      <c r="R229" s="25" t="s">
        <v>47</v>
      </c>
      <c r="S229" s="25" t="s">
        <v>47</v>
      </c>
      <c r="T229" s="25" t="s">
        <v>47</v>
      </c>
      <c r="U229" s="25" t="s">
        <v>48</v>
      </c>
      <c r="V229" s="25" t="s">
        <v>48</v>
      </c>
      <c r="W229" s="25">
        <v>13</v>
      </c>
      <c r="X229" s="25">
        <v>39</v>
      </c>
      <c r="Y229" s="25">
        <v>35</v>
      </c>
      <c r="Z229" s="25">
        <v>107</v>
      </c>
      <c r="AA229" s="25" t="s">
        <v>813</v>
      </c>
      <c r="AB229" s="25" t="s">
        <v>818</v>
      </c>
      <c r="AC229" s="25"/>
      <c r="AD229" s="4"/>
      <c r="AE229" s="4"/>
    </row>
    <row r="230" s="5" customFormat="1" ht="190" customHeight="1" spans="1:31">
      <c r="A230" s="25">
        <v>217</v>
      </c>
      <c r="B230" s="35" t="s">
        <v>850</v>
      </c>
      <c r="C230" s="25" t="s">
        <v>851</v>
      </c>
      <c r="D230" s="25" t="s">
        <v>95</v>
      </c>
      <c r="E230" s="25" t="s">
        <v>95</v>
      </c>
      <c r="F230" s="25" t="s">
        <v>668</v>
      </c>
      <c r="G230" s="25" t="s">
        <v>792</v>
      </c>
      <c r="H230" s="25" t="s">
        <v>793</v>
      </c>
      <c r="I230" s="24">
        <f t="shared" si="25"/>
        <v>70</v>
      </c>
      <c r="J230" s="24">
        <f t="shared" si="26"/>
        <v>70</v>
      </c>
      <c r="K230" s="25">
        <v>70</v>
      </c>
      <c r="L230" s="25"/>
      <c r="M230" s="25"/>
      <c r="N230" s="25"/>
      <c r="O230" s="25"/>
      <c r="P230" s="25" t="s">
        <v>46</v>
      </c>
      <c r="Q230" s="25" t="s">
        <v>47</v>
      </c>
      <c r="R230" s="25" t="s">
        <v>47</v>
      </c>
      <c r="S230" s="25" t="s">
        <v>47</v>
      </c>
      <c r="T230" s="25" t="s">
        <v>47</v>
      </c>
      <c r="U230" s="25" t="s">
        <v>48</v>
      </c>
      <c r="V230" s="25" t="s">
        <v>48</v>
      </c>
      <c r="W230" s="25">
        <v>13</v>
      </c>
      <c r="X230" s="25">
        <v>32</v>
      </c>
      <c r="Y230" s="25">
        <v>35</v>
      </c>
      <c r="Z230" s="25">
        <v>103</v>
      </c>
      <c r="AA230" s="25" t="s">
        <v>852</v>
      </c>
      <c r="AB230" s="25" t="s">
        <v>853</v>
      </c>
      <c r="AC230" s="25"/>
      <c r="AD230" s="4"/>
      <c r="AE230" s="4"/>
    </row>
    <row r="231" s="5" customFormat="1" ht="196" customHeight="1" spans="1:31">
      <c r="A231" s="25">
        <v>218</v>
      </c>
      <c r="B231" s="35" t="s">
        <v>854</v>
      </c>
      <c r="C231" s="25" t="s">
        <v>855</v>
      </c>
      <c r="D231" s="25" t="s">
        <v>95</v>
      </c>
      <c r="E231" s="25" t="s">
        <v>95</v>
      </c>
      <c r="F231" s="25" t="s">
        <v>96</v>
      </c>
      <c r="G231" s="25" t="s">
        <v>792</v>
      </c>
      <c r="H231" s="25" t="s">
        <v>793</v>
      </c>
      <c r="I231" s="24">
        <f t="shared" si="25"/>
        <v>70</v>
      </c>
      <c r="J231" s="24">
        <f t="shared" si="26"/>
        <v>70</v>
      </c>
      <c r="K231" s="25">
        <v>70</v>
      </c>
      <c r="L231" s="25"/>
      <c r="M231" s="25"/>
      <c r="N231" s="25"/>
      <c r="O231" s="25"/>
      <c r="P231" s="25" t="s">
        <v>46</v>
      </c>
      <c r="Q231" s="25" t="s">
        <v>47</v>
      </c>
      <c r="R231" s="25" t="s">
        <v>47</v>
      </c>
      <c r="S231" s="25" t="s">
        <v>47</v>
      </c>
      <c r="T231" s="25" t="s">
        <v>47</v>
      </c>
      <c r="U231" s="25" t="s">
        <v>48</v>
      </c>
      <c r="V231" s="25" t="s">
        <v>48</v>
      </c>
      <c r="W231" s="25">
        <v>13</v>
      </c>
      <c r="X231" s="25">
        <v>30</v>
      </c>
      <c r="Y231" s="25">
        <v>35</v>
      </c>
      <c r="Z231" s="25">
        <v>112</v>
      </c>
      <c r="AA231" s="25" t="s">
        <v>852</v>
      </c>
      <c r="AB231" s="25" t="s">
        <v>853</v>
      </c>
      <c r="AC231" s="25"/>
      <c r="AD231" s="4"/>
      <c r="AE231" s="4"/>
    </row>
    <row r="232" s="5" customFormat="1" ht="192" customHeight="1" spans="1:31">
      <c r="A232" s="25">
        <v>219</v>
      </c>
      <c r="B232" s="35" t="s">
        <v>856</v>
      </c>
      <c r="C232" s="25" t="s">
        <v>857</v>
      </c>
      <c r="D232" s="25" t="s">
        <v>100</v>
      </c>
      <c r="E232" s="25" t="s">
        <v>100</v>
      </c>
      <c r="F232" s="25" t="s">
        <v>712</v>
      </c>
      <c r="G232" s="25" t="s">
        <v>792</v>
      </c>
      <c r="H232" s="25" t="s">
        <v>793</v>
      </c>
      <c r="I232" s="24">
        <f t="shared" si="25"/>
        <v>70</v>
      </c>
      <c r="J232" s="24">
        <f t="shared" si="26"/>
        <v>70</v>
      </c>
      <c r="K232" s="25">
        <v>70</v>
      </c>
      <c r="L232" s="25"/>
      <c r="M232" s="25"/>
      <c r="N232" s="25"/>
      <c r="O232" s="25"/>
      <c r="P232" s="25" t="s">
        <v>46</v>
      </c>
      <c r="Q232" s="25" t="s">
        <v>47</v>
      </c>
      <c r="R232" s="25" t="s">
        <v>47</v>
      </c>
      <c r="S232" s="25" t="s">
        <v>47</v>
      </c>
      <c r="T232" s="25" t="s">
        <v>47</v>
      </c>
      <c r="U232" s="25" t="s">
        <v>48</v>
      </c>
      <c r="V232" s="25" t="s">
        <v>48</v>
      </c>
      <c r="W232" s="25">
        <v>12</v>
      </c>
      <c r="X232" s="25">
        <v>20</v>
      </c>
      <c r="Y232" s="25">
        <v>35</v>
      </c>
      <c r="Z232" s="25">
        <v>70</v>
      </c>
      <c r="AA232" s="35" t="s">
        <v>858</v>
      </c>
      <c r="AB232" s="35" t="s">
        <v>859</v>
      </c>
      <c r="AC232" s="25"/>
      <c r="AD232" s="4"/>
      <c r="AE232" s="4"/>
    </row>
    <row r="233" s="5" customFormat="1" ht="195" customHeight="1" spans="1:31">
      <c r="A233" s="25">
        <v>220</v>
      </c>
      <c r="B233" s="35" t="s">
        <v>860</v>
      </c>
      <c r="C233" s="25" t="s">
        <v>861</v>
      </c>
      <c r="D233" s="25" t="s">
        <v>100</v>
      </c>
      <c r="E233" s="25" t="s">
        <v>100</v>
      </c>
      <c r="F233" s="25" t="s">
        <v>200</v>
      </c>
      <c r="G233" s="25" t="s">
        <v>792</v>
      </c>
      <c r="H233" s="25" t="s">
        <v>793</v>
      </c>
      <c r="I233" s="24">
        <f t="shared" si="25"/>
        <v>70</v>
      </c>
      <c r="J233" s="24">
        <f t="shared" si="26"/>
        <v>70</v>
      </c>
      <c r="K233" s="25">
        <v>70</v>
      </c>
      <c r="L233" s="25"/>
      <c r="M233" s="25"/>
      <c r="N233" s="25"/>
      <c r="O233" s="25"/>
      <c r="P233" s="25" t="s">
        <v>46</v>
      </c>
      <c r="Q233" s="25" t="s">
        <v>47</v>
      </c>
      <c r="R233" s="25" t="s">
        <v>47</v>
      </c>
      <c r="S233" s="25" t="s">
        <v>47</v>
      </c>
      <c r="T233" s="25" t="s">
        <v>47</v>
      </c>
      <c r="U233" s="25" t="s">
        <v>48</v>
      </c>
      <c r="V233" s="25" t="s">
        <v>48</v>
      </c>
      <c r="W233" s="25">
        <v>15</v>
      </c>
      <c r="X233" s="25">
        <v>38</v>
      </c>
      <c r="Y233" s="25">
        <v>40</v>
      </c>
      <c r="Z233" s="25">
        <v>82</v>
      </c>
      <c r="AA233" s="35" t="s">
        <v>862</v>
      </c>
      <c r="AB233" s="35" t="s">
        <v>863</v>
      </c>
      <c r="AC233" s="25"/>
      <c r="AD233" s="4"/>
      <c r="AE233" s="4"/>
    </row>
    <row r="234" s="5" customFormat="1" ht="194" customHeight="1" spans="1:31">
      <c r="A234" s="25">
        <v>221</v>
      </c>
      <c r="B234" s="35" t="s">
        <v>864</v>
      </c>
      <c r="C234" s="25" t="s">
        <v>865</v>
      </c>
      <c r="D234" s="25" t="s">
        <v>100</v>
      </c>
      <c r="E234" s="25" t="s">
        <v>100</v>
      </c>
      <c r="F234" s="25" t="s">
        <v>716</v>
      </c>
      <c r="G234" s="25" t="s">
        <v>792</v>
      </c>
      <c r="H234" s="25" t="s">
        <v>793</v>
      </c>
      <c r="I234" s="24">
        <f t="shared" si="25"/>
        <v>70</v>
      </c>
      <c r="J234" s="24">
        <f t="shared" si="26"/>
        <v>70</v>
      </c>
      <c r="K234" s="25">
        <v>70</v>
      </c>
      <c r="L234" s="25"/>
      <c r="M234" s="25"/>
      <c r="N234" s="25"/>
      <c r="O234" s="25"/>
      <c r="P234" s="25" t="s">
        <v>46</v>
      </c>
      <c r="Q234" s="25" t="s">
        <v>47</v>
      </c>
      <c r="R234" s="25" t="s">
        <v>47</v>
      </c>
      <c r="S234" s="25" t="s">
        <v>47</v>
      </c>
      <c r="T234" s="25" t="s">
        <v>47</v>
      </c>
      <c r="U234" s="25" t="s">
        <v>48</v>
      </c>
      <c r="V234" s="25" t="s">
        <v>48</v>
      </c>
      <c r="W234" s="25">
        <v>13</v>
      </c>
      <c r="X234" s="25">
        <v>27</v>
      </c>
      <c r="Y234" s="25">
        <v>36</v>
      </c>
      <c r="Z234" s="25">
        <v>75</v>
      </c>
      <c r="AA234" s="35" t="s">
        <v>866</v>
      </c>
      <c r="AB234" s="35" t="s">
        <v>867</v>
      </c>
      <c r="AC234" s="25"/>
      <c r="AD234" s="4"/>
      <c r="AE234" s="4"/>
    </row>
    <row r="235" s="5" customFormat="1" ht="193" customHeight="1" spans="1:31">
      <c r="A235" s="25">
        <v>222</v>
      </c>
      <c r="B235" s="35" t="s">
        <v>868</v>
      </c>
      <c r="C235" s="25" t="s">
        <v>869</v>
      </c>
      <c r="D235" s="25" t="s">
        <v>100</v>
      </c>
      <c r="E235" s="25" t="s">
        <v>100</v>
      </c>
      <c r="F235" s="25" t="s">
        <v>870</v>
      </c>
      <c r="G235" s="25" t="s">
        <v>792</v>
      </c>
      <c r="H235" s="25" t="s">
        <v>793</v>
      </c>
      <c r="I235" s="24">
        <f t="shared" si="25"/>
        <v>70</v>
      </c>
      <c r="J235" s="24">
        <f t="shared" si="26"/>
        <v>70</v>
      </c>
      <c r="K235" s="25">
        <v>70</v>
      </c>
      <c r="L235" s="25"/>
      <c r="M235" s="25"/>
      <c r="N235" s="25"/>
      <c r="O235" s="25"/>
      <c r="P235" s="25" t="s">
        <v>46</v>
      </c>
      <c r="Q235" s="25" t="s">
        <v>47</v>
      </c>
      <c r="R235" s="25" t="s">
        <v>47</v>
      </c>
      <c r="S235" s="25" t="s">
        <v>47</v>
      </c>
      <c r="T235" s="25" t="s">
        <v>47</v>
      </c>
      <c r="U235" s="25" t="s">
        <v>48</v>
      </c>
      <c r="V235" s="25" t="s">
        <v>48</v>
      </c>
      <c r="W235" s="25">
        <v>12</v>
      </c>
      <c r="X235" s="25">
        <v>26</v>
      </c>
      <c r="Y235" s="25">
        <v>35</v>
      </c>
      <c r="Z235" s="25">
        <v>72</v>
      </c>
      <c r="AA235" s="35" t="s">
        <v>871</v>
      </c>
      <c r="AB235" s="35" t="s">
        <v>872</v>
      </c>
      <c r="AC235" s="25"/>
      <c r="AD235" s="4"/>
      <c r="AE235" s="4"/>
    </row>
    <row r="236" s="5" customFormat="1" ht="190" customHeight="1" spans="1:31">
      <c r="A236" s="25">
        <v>223</v>
      </c>
      <c r="B236" s="35" t="s">
        <v>873</v>
      </c>
      <c r="C236" s="25" t="s">
        <v>874</v>
      </c>
      <c r="D236" s="25" t="s">
        <v>89</v>
      </c>
      <c r="E236" s="25" t="s">
        <v>89</v>
      </c>
      <c r="F236" s="25" t="s">
        <v>616</v>
      </c>
      <c r="G236" s="25" t="s">
        <v>792</v>
      </c>
      <c r="H236" s="25" t="s">
        <v>793</v>
      </c>
      <c r="I236" s="25">
        <v>300</v>
      </c>
      <c r="J236" s="25">
        <v>300</v>
      </c>
      <c r="K236" s="25"/>
      <c r="L236" s="25">
        <v>300</v>
      </c>
      <c r="M236" s="25"/>
      <c r="N236" s="25"/>
      <c r="O236" s="25"/>
      <c r="P236" s="25" t="s">
        <v>46</v>
      </c>
      <c r="Q236" s="25" t="s">
        <v>794</v>
      </c>
      <c r="R236" s="25" t="s">
        <v>48</v>
      </c>
      <c r="S236" s="25" t="s">
        <v>794</v>
      </c>
      <c r="T236" s="25" t="s">
        <v>794</v>
      </c>
      <c r="U236" s="25" t="s">
        <v>795</v>
      </c>
      <c r="V236" s="25" t="s">
        <v>48</v>
      </c>
      <c r="W236" s="25">
        <v>45</v>
      </c>
      <c r="X236" s="25">
        <v>161</v>
      </c>
      <c r="Y236" s="25">
        <v>150</v>
      </c>
      <c r="Z236" s="25">
        <v>385</v>
      </c>
      <c r="AA236" s="25" t="s">
        <v>813</v>
      </c>
      <c r="AB236" s="25" t="s">
        <v>875</v>
      </c>
      <c r="AC236" s="25"/>
      <c r="AD236" s="4"/>
      <c r="AE236" s="4"/>
    </row>
    <row r="237" s="5" customFormat="1" ht="187" customHeight="1" spans="1:31">
      <c r="A237" s="25">
        <v>224</v>
      </c>
      <c r="B237" s="35" t="s">
        <v>876</v>
      </c>
      <c r="C237" s="25" t="s">
        <v>877</v>
      </c>
      <c r="D237" s="25" t="s">
        <v>106</v>
      </c>
      <c r="E237" s="25" t="s">
        <v>106</v>
      </c>
      <c r="F237" s="25" t="s">
        <v>724</v>
      </c>
      <c r="G237" s="25" t="s">
        <v>792</v>
      </c>
      <c r="H237" s="25" t="s">
        <v>793</v>
      </c>
      <c r="I237" s="25">
        <v>400</v>
      </c>
      <c r="J237" s="25">
        <v>400</v>
      </c>
      <c r="K237" s="25"/>
      <c r="L237" s="25">
        <v>400</v>
      </c>
      <c r="M237" s="25"/>
      <c r="N237" s="25"/>
      <c r="O237" s="25"/>
      <c r="P237" s="25" t="s">
        <v>46</v>
      </c>
      <c r="Q237" s="25" t="s">
        <v>794</v>
      </c>
      <c r="R237" s="25" t="s">
        <v>48</v>
      </c>
      <c r="S237" s="25" t="s">
        <v>794</v>
      </c>
      <c r="T237" s="25" t="s">
        <v>794</v>
      </c>
      <c r="U237" s="25" t="s">
        <v>795</v>
      </c>
      <c r="V237" s="25" t="s">
        <v>48</v>
      </c>
      <c r="W237" s="25">
        <v>94</v>
      </c>
      <c r="X237" s="25">
        <v>316</v>
      </c>
      <c r="Y237" s="25">
        <v>254</v>
      </c>
      <c r="Z237" s="25">
        <v>794</v>
      </c>
      <c r="AA237" s="25" t="s">
        <v>813</v>
      </c>
      <c r="AB237" s="25" t="s">
        <v>878</v>
      </c>
      <c r="AC237" s="25"/>
      <c r="AD237" s="4"/>
      <c r="AE237" s="4"/>
    </row>
    <row r="238" s="5" customFormat="1" ht="180" customHeight="1" spans="1:31">
      <c r="A238" s="25">
        <v>225</v>
      </c>
      <c r="B238" s="35" t="s">
        <v>879</v>
      </c>
      <c r="C238" s="25" t="s">
        <v>880</v>
      </c>
      <c r="D238" s="25" t="s">
        <v>67</v>
      </c>
      <c r="E238" s="25" t="s">
        <v>67</v>
      </c>
      <c r="F238" s="25" t="s">
        <v>437</v>
      </c>
      <c r="G238" s="25" t="s">
        <v>792</v>
      </c>
      <c r="H238" s="25" t="s">
        <v>793</v>
      </c>
      <c r="I238" s="25">
        <v>300</v>
      </c>
      <c r="J238" s="25">
        <v>300</v>
      </c>
      <c r="K238" s="25"/>
      <c r="L238" s="25">
        <v>300</v>
      </c>
      <c r="M238" s="25"/>
      <c r="N238" s="25"/>
      <c r="O238" s="25"/>
      <c r="P238" s="25" t="s">
        <v>46</v>
      </c>
      <c r="Q238" s="25" t="s">
        <v>794</v>
      </c>
      <c r="R238" s="25" t="s">
        <v>48</v>
      </c>
      <c r="S238" s="25" t="s">
        <v>794</v>
      </c>
      <c r="T238" s="25" t="s">
        <v>794</v>
      </c>
      <c r="U238" s="25" t="s">
        <v>795</v>
      </c>
      <c r="V238" s="25" t="s">
        <v>48</v>
      </c>
      <c r="W238" s="25">
        <v>78</v>
      </c>
      <c r="X238" s="25">
        <v>281</v>
      </c>
      <c r="Y238" s="25">
        <v>250</v>
      </c>
      <c r="Z238" s="25">
        <v>800</v>
      </c>
      <c r="AA238" s="25" t="s">
        <v>813</v>
      </c>
      <c r="AB238" s="25" t="s">
        <v>881</v>
      </c>
      <c r="AC238" s="25"/>
      <c r="AD238" s="4"/>
      <c r="AE238" s="4"/>
    </row>
    <row r="239" s="6" customFormat="1" ht="108" customHeight="1" spans="1:31">
      <c r="A239" s="25">
        <v>226</v>
      </c>
      <c r="B239" s="25" t="s">
        <v>882</v>
      </c>
      <c r="C239" s="25" t="s">
        <v>883</v>
      </c>
      <c r="D239" s="25" t="s">
        <v>79</v>
      </c>
      <c r="E239" s="25" t="s">
        <v>79</v>
      </c>
      <c r="F239" s="25" t="s">
        <v>510</v>
      </c>
      <c r="G239" s="25" t="s">
        <v>74</v>
      </c>
      <c r="H239" s="25" t="s">
        <v>45</v>
      </c>
      <c r="I239" s="25">
        <f>J239+O239</f>
        <v>100</v>
      </c>
      <c r="J239" s="25">
        <f>K239+L239+M239+N239</f>
        <v>100</v>
      </c>
      <c r="K239" s="25"/>
      <c r="L239" s="25">
        <v>100</v>
      </c>
      <c r="M239" s="25"/>
      <c r="N239" s="25"/>
      <c r="O239" s="25"/>
      <c r="P239" s="25" t="s">
        <v>46</v>
      </c>
      <c r="Q239" s="25" t="s">
        <v>47</v>
      </c>
      <c r="R239" s="31" t="s">
        <v>47</v>
      </c>
      <c r="S239" s="25" t="s">
        <v>47</v>
      </c>
      <c r="T239" s="27" t="s">
        <v>47</v>
      </c>
      <c r="U239" s="25" t="s">
        <v>48</v>
      </c>
      <c r="V239" s="25" t="s">
        <v>48</v>
      </c>
      <c r="W239" s="25">
        <v>18</v>
      </c>
      <c r="X239" s="25">
        <v>67</v>
      </c>
      <c r="Y239" s="25">
        <v>53</v>
      </c>
      <c r="Z239" s="25">
        <v>179</v>
      </c>
      <c r="AA239" s="25" t="s">
        <v>833</v>
      </c>
      <c r="AB239" s="25" t="s">
        <v>884</v>
      </c>
      <c r="AC239" s="25"/>
      <c r="AD239" s="4"/>
      <c r="AE239" s="4"/>
    </row>
    <row r="240" s="5" customFormat="1" ht="90" spans="1:31">
      <c r="A240" s="25">
        <v>227</v>
      </c>
      <c r="B240" s="25" t="s">
        <v>885</v>
      </c>
      <c r="C240" s="35" t="s">
        <v>886</v>
      </c>
      <c r="D240" s="25" t="s">
        <v>89</v>
      </c>
      <c r="E240" s="25" t="s">
        <v>89</v>
      </c>
      <c r="F240" s="25" t="s">
        <v>611</v>
      </c>
      <c r="G240" s="25" t="s">
        <v>90</v>
      </c>
      <c r="H240" s="25" t="s">
        <v>45</v>
      </c>
      <c r="I240" s="25">
        <f t="shared" ref="I239:I302" si="27">J240+O240</f>
        <v>30</v>
      </c>
      <c r="J240" s="25">
        <f t="shared" ref="J239:J302" si="28">K240+L240+M240+N240</f>
        <v>30</v>
      </c>
      <c r="K240" s="27"/>
      <c r="L240" s="27">
        <v>30</v>
      </c>
      <c r="M240" s="27"/>
      <c r="N240" s="27"/>
      <c r="O240" s="42"/>
      <c r="P240" s="25" t="s">
        <v>46</v>
      </c>
      <c r="Q240" s="25" t="s">
        <v>47</v>
      </c>
      <c r="R240" s="31" t="s">
        <v>47</v>
      </c>
      <c r="S240" s="27" t="s">
        <v>47</v>
      </c>
      <c r="T240" s="27" t="s">
        <v>47</v>
      </c>
      <c r="U240" s="25" t="s">
        <v>48</v>
      </c>
      <c r="V240" s="25" t="s">
        <v>47</v>
      </c>
      <c r="W240" s="25">
        <v>7</v>
      </c>
      <c r="X240" s="25">
        <v>22</v>
      </c>
      <c r="Y240" s="25">
        <v>16</v>
      </c>
      <c r="Z240" s="25">
        <v>51</v>
      </c>
      <c r="AA240" s="25" t="s">
        <v>612</v>
      </c>
      <c r="AB240" s="25" t="s">
        <v>887</v>
      </c>
      <c r="AC240" s="25"/>
      <c r="AD240" s="4"/>
      <c r="AE240" s="4"/>
    </row>
    <row r="241" s="6" customFormat="1" ht="70" customHeight="1" spans="1:31">
      <c r="A241" s="25">
        <v>228</v>
      </c>
      <c r="B241" s="25" t="s">
        <v>888</v>
      </c>
      <c r="C241" s="25" t="s">
        <v>889</v>
      </c>
      <c r="D241" s="25" t="s">
        <v>106</v>
      </c>
      <c r="E241" s="25" t="s">
        <v>106</v>
      </c>
      <c r="F241" s="25" t="s">
        <v>203</v>
      </c>
      <c r="G241" s="25" t="s">
        <v>189</v>
      </c>
      <c r="H241" s="25" t="s">
        <v>45</v>
      </c>
      <c r="I241" s="25">
        <f t="shared" si="27"/>
        <v>80</v>
      </c>
      <c r="J241" s="25">
        <f t="shared" si="28"/>
        <v>80</v>
      </c>
      <c r="K241" s="25"/>
      <c r="L241" s="25">
        <v>80</v>
      </c>
      <c r="M241" s="25"/>
      <c r="N241" s="25"/>
      <c r="O241" s="25"/>
      <c r="P241" s="25" t="s">
        <v>46</v>
      </c>
      <c r="Q241" s="25" t="s">
        <v>47</v>
      </c>
      <c r="R241" s="25" t="s">
        <v>48</v>
      </c>
      <c r="S241" s="27" t="s">
        <v>47</v>
      </c>
      <c r="T241" s="27" t="s">
        <v>47</v>
      </c>
      <c r="U241" s="25" t="s">
        <v>48</v>
      </c>
      <c r="V241" s="25" t="s">
        <v>47</v>
      </c>
      <c r="W241" s="25">
        <v>38</v>
      </c>
      <c r="X241" s="25">
        <v>106</v>
      </c>
      <c r="Y241" s="25">
        <v>64</v>
      </c>
      <c r="Z241" s="25">
        <v>196</v>
      </c>
      <c r="AA241" s="25" t="s">
        <v>890</v>
      </c>
      <c r="AB241" s="25" t="s">
        <v>891</v>
      </c>
      <c r="AC241" s="25"/>
      <c r="AD241" s="4"/>
      <c r="AE241" s="4"/>
    </row>
    <row r="242" s="5" customFormat="1" ht="110" customHeight="1" spans="1:31">
      <c r="A242" s="25">
        <v>229</v>
      </c>
      <c r="B242" s="35" t="s">
        <v>892</v>
      </c>
      <c r="C242" s="36" t="s">
        <v>893</v>
      </c>
      <c r="D242" s="27" t="s">
        <v>106</v>
      </c>
      <c r="E242" s="25" t="s">
        <v>106</v>
      </c>
      <c r="F242" s="25" t="s">
        <v>724</v>
      </c>
      <c r="G242" s="25" t="s">
        <v>189</v>
      </c>
      <c r="H242" s="25" t="s">
        <v>45</v>
      </c>
      <c r="I242" s="25">
        <f t="shared" si="27"/>
        <v>106</v>
      </c>
      <c r="J242" s="25">
        <f t="shared" si="28"/>
        <v>106</v>
      </c>
      <c r="K242" s="25"/>
      <c r="L242" s="25">
        <v>106</v>
      </c>
      <c r="M242" s="25"/>
      <c r="N242" s="25"/>
      <c r="O242" s="25"/>
      <c r="P242" s="25" t="s">
        <v>46</v>
      </c>
      <c r="Q242" s="25" t="s">
        <v>47</v>
      </c>
      <c r="R242" s="31" t="s">
        <v>47</v>
      </c>
      <c r="S242" s="27" t="s">
        <v>47</v>
      </c>
      <c r="T242" s="27" t="s">
        <v>47</v>
      </c>
      <c r="U242" s="25" t="s">
        <v>48</v>
      </c>
      <c r="V242" s="25" t="s">
        <v>48</v>
      </c>
      <c r="W242" s="25">
        <v>93</v>
      </c>
      <c r="X242" s="25">
        <v>241</v>
      </c>
      <c r="Y242" s="25">
        <v>186</v>
      </c>
      <c r="Z242" s="25">
        <v>593</v>
      </c>
      <c r="AA242" s="25" t="s">
        <v>890</v>
      </c>
      <c r="AB242" s="25" t="s">
        <v>894</v>
      </c>
      <c r="AC242" s="25"/>
      <c r="AD242" s="4"/>
      <c r="AE242" s="4"/>
    </row>
    <row r="243" s="5" customFormat="1" ht="20" customHeight="1" spans="1:31">
      <c r="A243" s="24" t="s">
        <v>895</v>
      </c>
      <c r="B243" s="26" t="s">
        <v>896</v>
      </c>
      <c r="C243" s="25"/>
      <c r="D243" s="25"/>
      <c r="E243" s="25"/>
      <c r="F243" s="25"/>
      <c r="G243" s="25"/>
      <c r="H243" s="25"/>
      <c r="I243" s="24">
        <f t="shared" si="27"/>
        <v>2190.88</v>
      </c>
      <c r="J243" s="24">
        <f t="shared" si="28"/>
        <v>2190.88</v>
      </c>
      <c r="K243" s="24">
        <f t="shared" ref="K243:N243" si="29">K244+K247+K251</f>
        <v>1612.88</v>
      </c>
      <c r="L243" s="24">
        <f t="shared" si="29"/>
        <v>278</v>
      </c>
      <c r="M243" s="24">
        <f t="shared" si="29"/>
        <v>0</v>
      </c>
      <c r="N243" s="24">
        <f t="shared" si="29"/>
        <v>300</v>
      </c>
      <c r="O243" s="24"/>
      <c r="P243" s="24"/>
      <c r="Q243" s="24"/>
      <c r="R243" s="24"/>
      <c r="S243" s="24"/>
      <c r="T243" s="24"/>
      <c r="U243" s="24"/>
      <c r="V243" s="24"/>
      <c r="W243" s="24">
        <f t="shared" ref="W243:Z243" si="30">W244+W247+W251</f>
        <v>16059</v>
      </c>
      <c r="X243" s="24">
        <f t="shared" si="30"/>
        <v>16059</v>
      </c>
      <c r="Y243" s="24">
        <f t="shared" si="30"/>
        <v>17359</v>
      </c>
      <c r="Z243" s="24">
        <f t="shared" si="30"/>
        <v>17359</v>
      </c>
      <c r="AA243" s="25"/>
      <c r="AB243" s="25"/>
      <c r="AC243" s="25"/>
      <c r="AD243" s="4"/>
      <c r="AE243" s="4"/>
    </row>
    <row r="244" s="5" customFormat="1" ht="20" customHeight="1" spans="1:31">
      <c r="A244" s="24" t="s">
        <v>38</v>
      </c>
      <c r="B244" s="26" t="s">
        <v>897</v>
      </c>
      <c r="C244" s="25"/>
      <c r="D244" s="25"/>
      <c r="E244" s="25"/>
      <c r="F244" s="25"/>
      <c r="G244" s="25"/>
      <c r="H244" s="25"/>
      <c r="I244" s="24">
        <f t="shared" si="27"/>
        <v>578</v>
      </c>
      <c r="J244" s="24">
        <f t="shared" si="28"/>
        <v>578</v>
      </c>
      <c r="K244" s="24">
        <f t="shared" ref="K244:N244" si="31">K245+K246</f>
        <v>500</v>
      </c>
      <c r="L244" s="24">
        <f t="shared" si="31"/>
        <v>78</v>
      </c>
      <c r="M244" s="24">
        <f t="shared" si="31"/>
        <v>0</v>
      </c>
      <c r="N244" s="24">
        <f t="shared" si="31"/>
        <v>0</v>
      </c>
      <c r="O244" s="24"/>
      <c r="P244" s="24"/>
      <c r="Q244" s="24"/>
      <c r="R244" s="24"/>
      <c r="S244" s="24"/>
      <c r="T244" s="24"/>
      <c r="U244" s="24"/>
      <c r="V244" s="24"/>
      <c r="W244" s="24">
        <f t="shared" ref="W244:Z244" si="32">W245+W246</f>
        <v>12650</v>
      </c>
      <c r="X244" s="24">
        <f t="shared" si="32"/>
        <v>12650</v>
      </c>
      <c r="Y244" s="24">
        <f t="shared" si="32"/>
        <v>12650</v>
      </c>
      <c r="Z244" s="24">
        <f t="shared" si="32"/>
        <v>12650</v>
      </c>
      <c r="AA244" s="25"/>
      <c r="AB244" s="25"/>
      <c r="AC244" s="25"/>
      <c r="AD244" s="4"/>
      <c r="AE244" s="4"/>
    </row>
    <row r="245" s="5" customFormat="1" ht="33.75" spans="1:31">
      <c r="A245" s="27">
        <v>230</v>
      </c>
      <c r="B245" s="25" t="s">
        <v>898</v>
      </c>
      <c r="C245" s="25" t="s">
        <v>899</v>
      </c>
      <c r="D245" s="25" t="s">
        <v>45</v>
      </c>
      <c r="E245" s="25" t="s">
        <v>250</v>
      </c>
      <c r="F245" s="25" t="s">
        <v>61</v>
      </c>
      <c r="G245" s="25" t="s">
        <v>251</v>
      </c>
      <c r="H245" s="25" t="s">
        <v>45</v>
      </c>
      <c r="I245" s="25">
        <f t="shared" si="27"/>
        <v>500</v>
      </c>
      <c r="J245" s="25">
        <f t="shared" si="28"/>
        <v>500</v>
      </c>
      <c r="K245" s="25">
        <v>500</v>
      </c>
      <c r="L245" s="25"/>
      <c r="M245" s="25"/>
      <c r="N245" s="25"/>
      <c r="O245" s="25"/>
      <c r="P245" s="25" t="s">
        <v>46</v>
      </c>
      <c r="Q245" s="25" t="s">
        <v>47</v>
      </c>
      <c r="R245" s="25" t="s">
        <v>48</v>
      </c>
      <c r="S245" s="25" t="s">
        <v>48</v>
      </c>
      <c r="T245" s="25" t="s">
        <v>48</v>
      </c>
      <c r="U245" s="25" t="s">
        <v>48</v>
      </c>
      <c r="V245" s="25" t="s">
        <v>48</v>
      </c>
      <c r="W245" s="25">
        <v>10000</v>
      </c>
      <c r="X245" s="25">
        <v>10000</v>
      </c>
      <c r="Y245" s="25">
        <v>10000</v>
      </c>
      <c r="Z245" s="25">
        <v>10000</v>
      </c>
      <c r="AA245" s="25" t="s">
        <v>900</v>
      </c>
      <c r="AB245" s="25" t="s">
        <v>901</v>
      </c>
      <c r="AC245" s="25"/>
      <c r="AD245" s="4"/>
      <c r="AE245" s="4"/>
    </row>
    <row r="246" s="5" customFormat="1" ht="33.75" spans="1:31">
      <c r="A246" s="27">
        <v>231</v>
      </c>
      <c r="B246" s="25" t="s">
        <v>902</v>
      </c>
      <c r="C246" s="25" t="s">
        <v>903</v>
      </c>
      <c r="D246" s="25" t="s">
        <v>45</v>
      </c>
      <c r="E246" s="25" t="s">
        <v>250</v>
      </c>
      <c r="F246" s="25" t="s">
        <v>61</v>
      </c>
      <c r="G246" s="25" t="s">
        <v>251</v>
      </c>
      <c r="H246" s="25" t="s">
        <v>45</v>
      </c>
      <c r="I246" s="25">
        <f t="shared" si="27"/>
        <v>78</v>
      </c>
      <c r="J246" s="25">
        <f t="shared" si="28"/>
        <v>78</v>
      </c>
      <c r="K246" s="25"/>
      <c r="L246" s="25">
        <v>78</v>
      </c>
      <c r="M246" s="25"/>
      <c r="N246" s="25"/>
      <c r="O246" s="25"/>
      <c r="P246" s="25" t="s">
        <v>46</v>
      </c>
      <c r="Q246" s="25" t="s">
        <v>47</v>
      </c>
      <c r="R246" s="25" t="s">
        <v>48</v>
      </c>
      <c r="S246" s="25" t="s">
        <v>48</v>
      </c>
      <c r="T246" s="25" t="s">
        <v>48</v>
      </c>
      <c r="U246" s="25" t="s">
        <v>48</v>
      </c>
      <c r="V246" s="25" t="s">
        <v>48</v>
      </c>
      <c r="W246" s="25">
        <v>2650</v>
      </c>
      <c r="X246" s="25">
        <v>2650</v>
      </c>
      <c r="Y246" s="25">
        <v>2650</v>
      </c>
      <c r="Z246" s="25">
        <v>2650</v>
      </c>
      <c r="AA246" s="25" t="s">
        <v>900</v>
      </c>
      <c r="AB246" s="25" t="s">
        <v>904</v>
      </c>
      <c r="AC246" s="25"/>
      <c r="AD246" s="4"/>
      <c r="AE246" s="4"/>
    </row>
    <row r="247" s="5" customFormat="1" ht="12" spans="1:31">
      <c r="A247" s="24" t="s">
        <v>313</v>
      </c>
      <c r="B247" s="26" t="s">
        <v>905</v>
      </c>
      <c r="C247" s="25"/>
      <c r="D247" s="25"/>
      <c r="E247" s="25"/>
      <c r="F247" s="25"/>
      <c r="G247" s="25"/>
      <c r="H247" s="25"/>
      <c r="I247" s="24">
        <f t="shared" si="27"/>
        <v>950</v>
      </c>
      <c r="J247" s="24">
        <f t="shared" si="28"/>
        <v>950</v>
      </c>
      <c r="K247" s="24">
        <f t="shared" ref="K247:N247" si="33">K248+K249+K250</f>
        <v>450</v>
      </c>
      <c r="L247" s="24">
        <f t="shared" si="33"/>
        <v>200</v>
      </c>
      <c r="M247" s="24">
        <f t="shared" si="33"/>
        <v>0</v>
      </c>
      <c r="N247" s="24">
        <f t="shared" si="33"/>
        <v>300</v>
      </c>
      <c r="O247" s="24"/>
      <c r="P247" s="24"/>
      <c r="Q247" s="24"/>
      <c r="R247" s="24"/>
      <c r="S247" s="24"/>
      <c r="T247" s="24"/>
      <c r="U247" s="24"/>
      <c r="V247" s="24"/>
      <c r="W247" s="24">
        <f t="shared" ref="W247:Z247" si="34">W248+W249+W250</f>
        <v>2300</v>
      </c>
      <c r="X247" s="24">
        <f t="shared" si="34"/>
        <v>2300</v>
      </c>
      <c r="Y247" s="24">
        <f t="shared" si="34"/>
        <v>3600</v>
      </c>
      <c r="Z247" s="24">
        <f t="shared" si="34"/>
        <v>3600</v>
      </c>
      <c r="AA247" s="25"/>
      <c r="AB247" s="25"/>
      <c r="AC247" s="25"/>
      <c r="AD247" s="4"/>
      <c r="AE247" s="4"/>
    </row>
    <row r="248" s="5" customFormat="1" ht="45" spans="1:31">
      <c r="A248" s="25">
        <v>232</v>
      </c>
      <c r="B248" s="30" t="s">
        <v>906</v>
      </c>
      <c r="C248" s="25" t="s">
        <v>907</v>
      </c>
      <c r="D248" s="25" t="s">
        <v>45</v>
      </c>
      <c r="E248" s="25" t="s">
        <v>250</v>
      </c>
      <c r="F248" s="25" t="s">
        <v>61</v>
      </c>
      <c r="G248" s="25" t="s">
        <v>251</v>
      </c>
      <c r="H248" s="25" t="s">
        <v>45</v>
      </c>
      <c r="I248" s="25">
        <f t="shared" si="27"/>
        <v>450</v>
      </c>
      <c r="J248" s="25">
        <f t="shared" si="28"/>
        <v>450</v>
      </c>
      <c r="K248" s="25">
        <v>450</v>
      </c>
      <c r="L248" s="25"/>
      <c r="M248" s="25"/>
      <c r="N248" s="25"/>
      <c r="O248" s="25"/>
      <c r="P248" s="25" t="s">
        <v>46</v>
      </c>
      <c r="Q248" s="25" t="s">
        <v>47</v>
      </c>
      <c r="R248" s="25" t="s">
        <v>48</v>
      </c>
      <c r="S248" s="25" t="s">
        <v>48</v>
      </c>
      <c r="T248" s="25" t="s">
        <v>48</v>
      </c>
      <c r="U248" s="25" t="s">
        <v>48</v>
      </c>
      <c r="V248" s="25" t="s">
        <v>48</v>
      </c>
      <c r="W248" s="25">
        <v>1500</v>
      </c>
      <c r="X248" s="25">
        <v>1500</v>
      </c>
      <c r="Y248" s="25">
        <v>1500</v>
      </c>
      <c r="Z248" s="25">
        <v>1500</v>
      </c>
      <c r="AA248" s="25" t="s">
        <v>908</v>
      </c>
      <c r="AB248" s="25" t="s">
        <v>909</v>
      </c>
      <c r="AC248" s="25"/>
      <c r="AD248" s="4"/>
      <c r="AE248" s="4"/>
    </row>
    <row r="249" s="5" customFormat="1" ht="281.25" spans="1:31">
      <c r="A249" s="25">
        <v>233</v>
      </c>
      <c r="B249" s="35" t="s">
        <v>910</v>
      </c>
      <c r="C249" s="25" t="s">
        <v>911</v>
      </c>
      <c r="D249" s="25" t="s">
        <v>912</v>
      </c>
      <c r="E249" s="25" t="s">
        <v>250</v>
      </c>
      <c r="F249" s="25" t="s">
        <v>61</v>
      </c>
      <c r="G249" s="25" t="s">
        <v>251</v>
      </c>
      <c r="H249" s="25" t="s">
        <v>912</v>
      </c>
      <c r="I249" s="25">
        <f t="shared" si="27"/>
        <v>200</v>
      </c>
      <c r="J249" s="25">
        <f t="shared" si="28"/>
        <v>200</v>
      </c>
      <c r="K249" s="25"/>
      <c r="L249" s="25">
        <v>200</v>
      </c>
      <c r="M249" s="25"/>
      <c r="N249" s="25"/>
      <c r="O249" s="25"/>
      <c r="P249" s="25" t="s">
        <v>46</v>
      </c>
      <c r="Q249" s="25" t="s">
        <v>47</v>
      </c>
      <c r="R249" s="25" t="s">
        <v>48</v>
      </c>
      <c r="S249" s="25" t="s">
        <v>48</v>
      </c>
      <c r="T249" s="25" t="s">
        <v>48</v>
      </c>
      <c r="U249" s="25" t="s">
        <v>48</v>
      </c>
      <c r="V249" s="25" t="s">
        <v>48</v>
      </c>
      <c r="W249" s="25">
        <v>600</v>
      </c>
      <c r="X249" s="25">
        <v>600</v>
      </c>
      <c r="Y249" s="25">
        <v>1500</v>
      </c>
      <c r="Z249" s="25">
        <v>1500</v>
      </c>
      <c r="AA249" s="25" t="s">
        <v>913</v>
      </c>
      <c r="AB249" s="25" t="s">
        <v>914</v>
      </c>
      <c r="AC249" s="25"/>
      <c r="AD249" s="4"/>
      <c r="AE249" s="4"/>
    </row>
    <row r="250" s="5" customFormat="1" ht="33.75" spans="1:31">
      <c r="A250" s="25">
        <v>234</v>
      </c>
      <c r="B250" s="35" t="s">
        <v>915</v>
      </c>
      <c r="C250" s="25" t="s">
        <v>916</v>
      </c>
      <c r="D250" s="25" t="s">
        <v>912</v>
      </c>
      <c r="E250" s="25" t="s">
        <v>250</v>
      </c>
      <c r="F250" s="25" t="s">
        <v>61</v>
      </c>
      <c r="G250" s="25" t="s">
        <v>251</v>
      </c>
      <c r="H250" s="25" t="s">
        <v>912</v>
      </c>
      <c r="I250" s="25">
        <f t="shared" si="27"/>
        <v>300</v>
      </c>
      <c r="J250" s="25">
        <f t="shared" si="28"/>
        <v>300</v>
      </c>
      <c r="K250" s="25"/>
      <c r="L250" s="25"/>
      <c r="M250" s="25"/>
      <c r="N250" s="25">
        <v>300</v>
      </c>
      <c r="O250" s="25"/>
      <c r="P250" s="25" t="s">
        <v>46</v>
      </c>
      <c r="Q250" s="25" t="s">
        <v>47</v>
      </c>
      <c r="R250" s="25" t="s">
        <v>48</v>
      </c>
      <c r="S250" s="25" t="s">
        <v>48</v>
      </c>
      <c r="T250" s="25" t="s">
        <v>48</v>
      </c>
      <c r="U250" s="25" t="s">
        <v>48</v>
      </c>
      <c r="V250" s="25" t="s">
        <v>48</v>
      </c>
      <c r="W250" s="25">
        <v>200</v>
      </c>
      <c r="X250" s="25">
        <v>200</v>
      </c>
      <c r="Y250" s="25">
        <v>600</v>
      </c>
      <c r="Z250" s="25">
        <v>600</v>
      </c>
      <c r="AA250" s="25" t="s">
        <v>917</v>
      </c>
      <c r="AB250" s="25" t="s">
        <v>918</v>
      </c>
      <c r="AC250" s="25"/>
      <c r="AD250" s="4"/>
      <c r="AE250" s="4"/>
    </row>
    <row r="251" s="5" customFormat="1" ht="12" spans="1:31">
      <c r="A251" s="24" t="s">
        <v>318</v>
      </c>
      <c r="B251" s="26" t="s">
        <v>919</v>
      </c>
      <c r="C251" s="25"/>
      <c r="D251" s="25"/>
      <c r="E251" s="25"/>
      <c r="F251" s="25"/>
      <c r="G251" s="25"/>
      <c r="H251" s="25"/>
      <c r="I251" s="24">
        <f t="shared" si="27"/>
        <v>662.88</v>
      </c>
      <c r="J251" s="24">
        <f t="shared" si="28"/>
        <v>662.88</v>
      </c>
      <c r="K251" s="24">
        <f t="shared" ref="K251:N251" si="35">K252+K253</f>
        <v>662.88</v>
      </c>
      <c r="L251" s="24">
        <f t="shared" si="35"/>
        <v>0</v>
      </c>
      <c r="M251" s="24">
        <f t="shared" si="35"/>
        <v>0</v>
      </c>
      <c r="N251" s="24">
        <f t="shared" si="35"/>
        <v>0</v>
      </c>
      <c r="O251" s="24"/>
      <c r="P251" s="24"/>
      <c r="Q251" s="24"/>
      <c r="R251" s="24"/>
      <c r="S251" s="24"/>
      <c r="T251" s="24"/>
      <c r="U251" s="24"/>
      <c r="V251" s="24"/>
      <c r="W251" s="24">
        <f t="shared" ref="W251:Z251" si="36">W252+W253</f>
        <v>1109</v>
      </c>
      <c r="X251" s="24">
        <f t="shared" si="36"/>
        <v>1109</v>
      </c>
      <c r="Y251" s="24">
        <f t="shared" si="36"/>
        <v>1109</v>
      </c>
      <c r="Z251" s="24">
        <f t="shared" si="36"/>
        <v>1109</v>
      </c>
      <c r="AA251" s="25"/>
      <c r="AB251" s="25"/>
      <c r="AC251" s="25"/>
      <c r="AD251" s="4"/>
      <c r="AE251" s="4"/>
    </row>
    <row r="252" s="5" customFormat="1" ht="33.75" spans="1:31">
      <c r="A252" s="25">
        <v>235</v>
      </c>
      <c r="B252" s="35" t="s">
        <v>920</v>
      </c>
      <c r="C252" s="25" t="s">
        <v>921</v>
      </c>
      <c r="D252" s="25" t="s">
        <v>912</v>
      </c>
      <c r="E252" s="25" t="s">
        <v>250</v>
      </c>
      <c r="F252" s="25" t="s">
        <v>61</v>
      </c>
      <c r="G252" s="25" t="s">
        <v>251</v>
      </c>
      <c r="H252" s="25" t="s">
        <v>912</v>
      </c>
      <c r="I252" s="25">
        <f t="shared" si="27"/>
        <v>271.2</v>
      </c>
      <c r="J252" s="25">
        <f t="shared" si="28"/>
        <v>271.2</v>
      </c>
      <c r="K252" s="45">
        <v>271.2</v>
      </c>
      <c r="L252" s="45"/>
      <c r="M252" s="45"/>
      <c r="N252" s="45"/>
      <c r="O252" s="25"/>
      <c r="P252" s="25" t="s">
        <v>46</v>
      </c>
      <c r="Q252" s="25" t="s">
        <v>47</v>
      </c>
      <c r="R252" s="25" t="s">
        <v>48</v>
      </c>
      <c r="S252" s="25" t="s">
        <v>48</v>
      </c>
      <c r="T252" s="25" t="s">
        <v>48</v>
      </c>
      <c r="U252" s="25" t="s">
        <v>48</v>
      </c>
      <c r="V252" s="25" t="s">
        <v>48</v>
      </c>
      <c r="W252" s="25">
        <v>565</v>
      </c>
      <c r="X252" s="25">
        <v>565</v>
      </c>
      <c r="Y252" s="25">
        <v>565</v>
      </c>
      <c r="Z252" s="25">
        <v>565</v>
      </c>
      <c r="AA252" s="25" t="s">
        <v>922</v>
      </c>
      <c r="AB252" s="25" t="s">
        <v>923</v>
      </c>
      <c r="AC252" s="25"/>
      <c r="AD252" s="4"/>
      <c r="AE252" s="4"/>
    </row>
    <row r="253" s="5" customFormat="1" ht="33.75" spans="1:31">
      <c r="A253" s="25">
        <v>236</v>
      </c>
      <c r="B253" s="35" t="s">
        <v>924</v>
      </c>
      <c r="C253" s="25" t="s">
        <v>925</v>
      </c>
      <c r="D253" s="25" t="s">
        <v>912</v>
      </c>
      <c r="E253" s="25" t="s">
        <v>250</v>
      </c>
      <c r="F253" s="25" t="s">
        <v>61</v>
      </c>
      <c r="G253" s="25" t="s">
        <v>251</v>
      </c>
      <c r="H253" s="25" t="s">
        <v>912</v>
      </c>
      <c r="I253" s="25">
        <f t="shared" si="27"/>
        <v>391.68</v>
      </c>
      <c r="J253" s="25">
        <f t="shared" si="28"/>
        <v>391.68</v>
      </c>
      <c r="K253" s="25">
        <v>391.68</v>
      </c>
      <c r="L253" s="25"/>
      <c r="M253" s="25"/>
      <c r="N253" s="25"/>
      <c r="O253" s="25"/>
      <c r="P253" s="25" t="s">
        <v>46</v>
      </c>
      <c r="Q253" s="25" t="s">
        <v>47</v>
      </c>
      <c r="R253" s="25" t="s">
        <v>48</v>
      </c>
      <c r="S253" s="25" t="s">
        <v>48</v>
      </c>
      <c r="T253" s="25" t="s">
        <v>48</v>
      </c>
      <c r="U253" s="25" t="s">
        <v>48</v>
      </c>
      <c r="V253" s="25" t="s">
        <v>48</v>
      </c>
      <c r="W253" s="25">
        <v>544</v>
      </c>
      <c r="X253" s="25">
        <v>544</v>
      </c>
      <c r="Y253" s="25">
        <v>544</v>
      </c>
      <c r="Z253" s="25">
        <v>544</v>
      </c>
      <c r="AA253" s="25" t="s">
        <v>926</v>
      </c>
      <c r="AB253" s="25" t="s">
        <v>927</v>
      </c>
      <c r="AC253" s="25"/>
      <c r="AD253" s="4"/>
      <c r="AE253" s="4"/>
    </row>
    <row r="254" s="5" customFormat="1" ht="21" customHeight="1" spans="1:31">
      <c r="A254" s="24" t="s">
        <v>928</v>
      </c>
      <c r="B254" s="26" t="s">
        <v>929</v>
      </c>
      <c r="C254" s="25"/>
      <c r="D254" s="25"/>
      <c r="E254" s="25"/>
      <c r="F254" s="25"/>
      <c r="G254" s="25"/>
      <c r="H254" s="25"/>
      <c r="I254" s="24">
        <f t="shared" si="27"/>
        <v>5862.62</v>
      </c>
      <c r="J254" s="24">
        <f t="shared" si="28"/>
        <v>5670.12</v>
      </c>
      <c r="K254" s="24">
        <f>K255+K289+K380</f>
        <v>2956.61</v>
      </c>
      <c r="L254" s="24">
        <f>L255+L289+L380</f>
        <v>2517</v>
      </c>
      <c r="M254" s="24">
        <f>M255+M289+M380</f>
        <v>0</v>
      </c>
      <c r="N254" s="24">
        <f>N255+N289+N380</f>
        <v>196.51</v>
      </c>
      <c r="O254" s="24">
        <f>O255+O289+O380</f>
        <v>192.5</v>
      </c>
      <c r="P254" s="24"/>
      <c r="Q254" s="24"/>
      <c r="R254" s="24"/>
      <c r="S254" s="24"/>
      <c r="T254" s="24"/>
      <c r="U254" s="24"/>
      <c r="V254" s="24"/>
      <c r="W254" s="24"/>
      <c r="X254" s="24"/>
      <c r="Y254" s="24"/>
      <c r="Z254" s="24"/>
      <c r="AA254" s="25"/>
      <c r="AB254" s="25"/>
      <c r="AC254" s="25"/>
      <c r="AD254" s="4"/>
      <c r="AE254" s="4"/>
    </row>
    <row r="255" s="5" customFormat="1" ht="22.5" spans="1:31">
      <c r="A255" s="24" t="s">
        <v>38</v>
      </c>
      <c r="B255" s="26" t="s">
        <v>930</v>
      </c>
      <c r="C255" s="25"/>
      <c r="D255" s="25"/>
      <c r="E255" s="25"/>
      <c r="F255" s="25"/>
      <c r="G255" s="25"/>
      <c r="H255" s="25"/>
      <c r="I255" s="24">
        <f t="shared" si="27"/>
        <v>1685.5</v>
      </c>
      <c r="J255" s="24">
        <f t="shared" si="28"/>
        <v>1493</v>
      </c>
      <c r="K255" s="24">
        <f t="shared" ref="K255:O255" si="37">SUM(K256:K288)</f>
        <v>1493</v>
      </c>
      <c r="L255" s="24">
        <f t="shared" si="37"/>
        <v>0</v>
      </c>
      <c r="M255" s="24">
        <f t="shared" si="37"/>
        <v>0</v>
      </c>
      <c r="N255" s="24">
        <f t="shared" si="37"/>
        <v>0</v>
      </c>
      <c r="O255" s="24">
        <f t="shared" si="37"/>
        <v>192.5</v>
      </c>
      <c r="P255" s="24"/>
      <c r="Q255" s="24"/>
      <c r="R255" s="24"/>
      <c r="S255" s="24"/>
      <c r="T255" s="24"/>
      <c r="U255" s="24"/>
      <c r="V255" s="24"/>
      <c r="W255" s="24">
        <f t="shared" ref="W255:Z255" si="38">SUM(W256:W288)</f>
        <v>569</v>
      </c>
      <c r="X255" s="24">
        <f t="shared" si="38"/>
        <v>1724</v>
      </c>
      <c r="Y255" s="24">
        <f t="shared" si="38"/>
        <v>1054</v>
      </c>
      <c r="Z255" s="24">
        <f t="shared" si="38"/>
        <v>3419</v>
      </c>
      <c r="AA255" s="25"/>
      <c r="AB255" s="25"/>
      <c r="AC255" s="25"/>
      <c r="AD255" s="4"/>
      <c r="AE255" s="4"/>
    </row>
    <row r="256" s="5" customFormat="1" ht="56.25" spans="1:31">
      <c r="A256" s="25">
        <v>237</v>
      </c>
      <c r="B256" s="25" t="s">
        <v>931</v>
      </c>
      <c r="C256" s="25" t="s">
        <v>932</v>
      </c>
      <c r="D256" s="25" t="s">
        <v>42</v>
      </c>
      <c r="E256" s="25" t="s">
        <v>42</v>
      </c>
      <c r="F256" s="25" t="s">
        <v>328</v>
      </c>
      <c r="G256" s="25" t="s">
        <v>323</v>
      </c>
      <c r="H256" s="25" t="s">
        <v>329</v>
      </c>
      <c r="I256" s="25">
        <f t="shared" si="27"/>
        <v>40</v>
      </c>
      <c r="J256" s="25">
        <f t="shared" si="28"/>
        <v>40</v>
      </c>
      <c r="K256" s="25">
        <v>40</v>
      </c>
      <c r="L256" s="25"/>
      <c r="M256" s="25"/>
      <c r="N256" s="25"/>
      <c r="O256" s="25"/>
      <c r="P256" s="25" t="s">
        <v>46</v>
      </c>
      <c r="Q256" s="25" t="s">
        <v>47</v>
      </c>
      <c r="R256" s="25" t="s">
        <v>48</v>
      </c>
      <c r="S256" s="25" t="s">
        <v>48</v>
      </c>
      <c r="T256" s="25" t="s">
        <v>48</v>
      </c>
      <c r="U256" s="25" t="s">
        <v>48</v>
      </c>
      <c r="V256" s="25" t="s">
        <v>47</v>
      </c>
      <c r="W256" s="25">
        <v>16</v>
      </c>
      <c r="X256" s="25">
        <v>57</v>
      </c>
      <c r="Y256" s="25">
        <v>53</v>
      </c>
      <c r="Z256" s="25">
        <v>182</v>
      </c>
      <c r="AA256" s="25" t="s">
        <v>330</v>
      </c>
      <c r="AB256" s="25" t="s">
        <v>933</v>
      </c>
      <c r="AC256" s="25"/>
      <c r="AD256" s="4"/>
      <c r="AE256" s="4"/>
    </row>
    <row r="257" s="10" customFormat="1" ht="33.75" spans="1:31">
      <c r="A257" s="25">
        <v>238</v>
      </c>
      <c r="B257" s="25" t="s">
        <v>934</v>
      </c>
      <c r="C257" s="25" t="s">
        <v>935</v>
      </c>
      <c r="D257" s="25" t="s">
        <v>60</v>
      </c>
      <c r="E257" s="25" t="s">
        <v>60</v>
      </c>
      <c r="F257" s="25" t="s">
        <v>383</v>
      </c>
      <c r="G257" s="25" t="s">
        <v>62</v>
      </c>
      <c r="H257" s="25" t="s">
        <v>329</v>
      </c>
      <c r="I257" s="25">
        <f t="shared" si="27"/>
        <v>4</v>
      </c>
      <c r="J257" s="25">
        <f t="shared" si="28"/>
        <v>4</v>
      </c>
      <c r="K257" s="25">
        <v>4</v>
      </c>
      <c r="L257" s="25"/>
      <c r="M257" s="25"/>
      <c r="N257" s="25"/>
      <c r="O257" s="25"/>
      <c r="P257" s="25" t="s">
        <v>46</v>
      </c>
      <c r="Q257" s="25" t="s">
        <v>47</v>
      </c>
      <c r="R257" s="31" t="s">
        <v>47</v>
      </c>
      <c r="S257" s="25" t="s">
        <v>48</v>
      </c>
      <c r="T257" s="25" t="s">
        <v>48</v>
      </c>
      <c r="U257" s="25" t="s">
        <v>48</v>
      </c>
      <c r="V257" s="25" t="s">
        <v>47</v>
      </c>
      <c r="W257" s="25">
        <v>10</v>
      </c>
      <c r="X257" s="25">
        <v>42</v>
      </c>
      <c r="Y257" s="25">
        <v>10</v>
      </c>
      <c r="Z257" s="25">
        <v>42</v>
      </c>
      <c r="AA257" s="25" t="s">
        <v>936</v>
      </c>
      <c r="AB257" s="25" t="s">
        <v>937</v>
      </c>
      <c r="AC257" s="25"/>
      <c r="AD257" s="4"/>
      <c r="AE257" s="4"/>
    </row>
    <row r="258" s="10" customFormat="1" ht="33.75" spans="1:31">
      <c r="A258" s="25">
        <v>239</v>
      </c>
      <c r="B258" s="25" t="s">
        <v>938</v>
      </c>
      <c r="C258" s="25" t="s">
        <v>939</v>
      </c>
      <c r="D258" s="25" t="s">
        <v>60</v>
      </c>
      <c r="E258" s="25" t="s">
        <v>60</v>
      </c>
      <c r="F258" s="25" t="s">
        <v>383</v>
      </c>
      <c r="G258" s="25" t="s">
        <v>62</v>
      </c>
      <c r="H258" s="25" t="s">
        <v>329</v>
      </c>
      <c r="I258" s="25">
        <f t="shared" si="27"/>
        <v>5</v>
      </c>
      <c r="J258" s="25">
        <f t="shared" si="28"/>
        <v>5</v>
      </c>
      <c r="K258" s="25">
        <v>5</v>
      </c>
      <c r="L258" s="25"/>
      <c r="M258" s="25"/>
      <c r="N258" s="25"/>
      <c r="O258" s="25"/>
      <c r="P258" s="25" t="s">
        <v>46</v>
      </c>
      <c r="Q258" s="25" t="s">
        <v>47</v>
      </c>
      <c r="R258" s="31" t="s">
        <v>47</v>
      </c>
      <c r="S258" s="25" t="s">
        <v>48</v>
      </c>
      <c r="T258" s="25" t="s">
        <v>48</v>
      </c>
      <c r="U258" s="25" t="s">
        <v>48</v>
      </c>
      <c r="V258" s="25" t="s">
        <v>47</v>
      </c>
      <c r="W258" s="25">
        <v>12</v>
      </c>
      <c r="X258" s="25">
        <v>50</v>
      </c>
      <c r="Y258" s="25">
        <v>12</v>
      </c>
      <c r="Z258" s="25">
        <v>50</v>
      </c>
      <c r="AA258" s="25" t="s">
        <v>936</v>
      </c>
      <c r="AB258" s="25" t="s">
        <v>940</v>
      </c>
      <c r="AC258" s="25"/>
      <c r="AD258" s="4"/>
      <c r="AE258" s="4"/>
    </row>
    <row r="259" s="10" customFormat="1" ht="56.25" spans="1:31">
      <c r="A259" s="25">
        <v>240</v>
      </c>
      <c r="B259" s="25" t="s">
        <v>941</v>
      </c>
      <c r="C259" s="25" t="s">
        <v>942</v>
      </c>
      <c r="D259" s="25" t="s">
        <v>60</v>
      </c>
      <c r="E259" s="25" t="s">
        <v>60</v>
      </c>
      <c r="F259" s="25" t="s">
        <v>416</v>
      </c>
      <c r="G259" s="25" t="s">
        <v>62</v>
      </c>
      <c r="H259" s="25" t="s">
        <v>329</v>
      </c>
      <c r="I259" s="25">
        <f t="shared" si="27"/>
        <v>6</v>
      </c>
      <c r="J259" s="25">
        <f t="shared" si="28"/>
        <v>6</v>
      </c>
      <c r="K259" s="25">
        <v>6</v>
      </c>
      <c r="L259" s="25"/>
      <c r="M259" s="25"/>
      <c r="N259" s="25"/>
      <c r="O259" s="25"/>
      <c r="P259" s="25" t="s">
        <v>46</v>
      </c>
      <c r="Q259" s="25" t="s">
        <v>47</v>
      </c>
      <c r="R259" s="31" t="s">
        <v>47</v>
      </c>
      <c r="S259" s="25" t="s">
        <v>48</v>
      </c>
      <c r="T259" s="25" t="s">
        <v>48</v>
      </c>
      <c r="U259" s="25" t="s">
        <v>48</v>
      </c>
      <c r="V259" s="25" t="s">
        <v>47</v>
      </c>
      <c r="W259" s="25">
        <v>18</v>
      </c>
      <c r="X259" s="25">
        <v>38</v>
      </c>
      <c r="Y259" s="25">
        <v>18</v>
      </c>
      <c r="Z259" s="25">
        <v>38</v>
      </c>
      <c r="AA259" s="25" t="s">
        <v>936</v>
      </c>
      <c r="AB259" s="25" t="s">
        <v>943</v>
      </c>
      <c r="AC259" s="25"/>
      <c r="AD259" s="4"/>
      <c r="AE259" s="4"/>
    </row>
    <row r="260" s="10" customFormat="1" ht="33.75" spans="1:31">
      <c r="A260" s="25">
        <v>241</v>
      </c>
      <c r="B260" s="25" t="s">
        <v>944</v>
      </c>
      <c r="C260" s="25" t="s">
        <v>945</v>
      </c>
      <c r="D260" s="25" t="s">
        <v>60</v>
      </c>
      <c r="E260" s="25" t="s">
        <v>60</v>
      </c>
      <c r="F260" s="25" t="s">
        <v>416</v>
      </c>
      <c r="G260" s="25" t="s">
        <v>62</v>
      </c>
      <c r="H260" s="25" t="s">
        <v>329</v>
      </c>
      <c r="I260" s="25">
        <f t="shared" si="27"/>
        <v>5</v>
      </c>
      <c r="J260" s="25">
        <f t="shared" si="28"/>
        <v>5</v>
      </c>
      <c r="K260" s="25">
        <v>5</v>
      </c>
      <c r="L260" s="25"/>
      <c r="M260" s="25"/>
      <c r="N260" s="25"/>
      <c r="O260" s="25"/>
      <c r="P260" s="25" t="s">
        <v>46</v>
      </c>
      <c r="Q260" s="25" t="s">
        <v>47</v>
      </c>
      <c r="R260" s="31" t="s">
        <v>47</v>
      </c>
      <c r="S260" s="25" t="s">
        <v>48</v>
      </c>
      <c r="T260" s="25" t="s">
        <v>48</v>
      </c>
      <c r="U260" s="25" t="s">
        <v>48</v>
      </c>
      <c r="V260" s="25" t="s">
        <v>47</v>
      </c>
      <c r="W260" s="25">
        <v>16</v>
      </c>
      <c r="X260" s="25">
        <v>57</v>
      </c>
      <c r="Y260" s="25">
        <v>16</v>
      </c>
      <c r="Z260" s="25">
        <v>82</v>
      </c>
      <c r="AA260" s="25" t="s">
        <v>946</v>
      </c>
      <c r="AB260" s="25" t="s">
        <v>947</v>
      </c>
      <c r="AC260" s="25"/>
      <c r="AD260" s="4"/>
      <c r="AE260" s="4"/>
    </row>
    <row r="261" s="10" customFormat="1" ht="45" spans="1:31">
      <c r="A261" s="25">
        <v>242</v>
      </c>
      <c r="B261" s="25" t="s">
        <v>948</v>
      </c>
      <c r="C261" s="25" t="s">
        <v>949</v>
      </c>
      <c r="D261" s="25" t="s">
        <v>60</v>
      </c>
      <c r="E261" s="25" t="s">
        <v>60</v>
      </c>
      <c r="F261" s="25" t="s">
        <v>391</v>
      </c>
      <c r="G261" s="25" t="s">
        <v>62</v>
      </c>
      <c r="H261" s="25" t="s">
        <v>329</v>
      </c>
      <c r="I261" s="25">
        <f t="shared" si="27"/>
        <v>12</v>
      </c>
      <c r="J261" s="25">
        <f t="shared" si="28"/>
        <v>12</v>
      </c>
      <c r="K261" s="25">
        <v>12</v>
      </c>
      <c r="L261" s="25"/>
      <c r="M261" s="25"/>
      <c r="N261" s="25"/>
      <c r="O261" s="25"/>
      <c r="P261" s="25" t="s">
        <v>46</v>
      </c>
      <c r="Q261" s="25" t="s">
        <v>47</v>
      </c>
      <c r="R261" s="31" t="s">
        <v>47</v>
      </c>
      <c r="S261" s="25" t="s">
        <v>48</v>
      </c>
      <c r="T261" s="25" t="s">
        <v>48</v>
      </c>
      <c r="U261" s="25" t="s">
        <v>48</v>
      </c>
      <c r="V261" s="25" t="s">
        <v>47</v>
      </c>
      <c r="W261" s="25">
        <v>5</v>
      </c>
      <c r="X261" s="25">
        <v>20</v>
      </c>
      <c r="Y261" s="25">
        <v>6</v>
      </c>
      <c r="Z261" s="25">
        <v>30</v>
      </c>
      <c r="AA261" s="25" t="s">
        <v>946</v>
      </c>
      <c r="AB261" s="25" t="s">
        <v>950</v>
      </c>
      <c r="AC261" s="25"/>
      <c r="AD261" s="4"/>
      <c r="AE261" s="4"/>
    </row>
    <row r="262" s="10" customFormat="1" ht="33.75" spans="1:31">
      <c r="A262" s="25">
        <v>243</v>
      </c>
      <c r="B262" s="25" t="s">
        <v>951</v>
      </c>
      <c r="C262" s="25" t="s">
        <v>952</v>
      </c>
      <c r="D262" s="25" t="s">
        <v>60</v>
      </c>
      <c r="E262" s="25" t="s">
        <v>60</v>
      </c>
      <c r="F262" s="25" t="s">
        <v>420</v>
      </c>
      <c r="G262" s="25" t="s">
        <v>62</v>
      </c>
      <c r="H262" s="25" t="s">
        <v>329</v>
      </c>
      <c r="I262" s="25">
        <f t="shared" si="27"/>
        <v>10</v>
      </c>
      <c r="J262" s="25">
        <f t="shared" si="28"/>
        <v>10</v>
      </c>
      <c r="K262" s="25">
        <v>10</v>
      </c>
      <c r="L262" s="25"/>
      <c r="M262" s="25"/>
      <c r="N262" s="25"/>
      <c r="O262" s="25"/>
      <c r="P262" s="25" t="s">
        <v>46</v>
      </c>
      <c r="Q262" s="25" t="s">
        <v>47</v>
      </c>
      <c r="R262" s="31" t="s">
        <v>47</v>
      </c>
      <c r="S262" s="25" t="s">
        <v>48</v>
      </c>
      <c r="T262" s="25" t="s">
        <v>48</v>
      </c>
      <c r="U262" s="25" t="s">
        <v>48</v>
      </c>
      <c r="V262" s="25" t="s">
        <v>47</v>
      </c>
      <c r="W262" s="25">
        <v>5</v>
      </c>
      <c r="X262" s="25">
        <v>17</v>
      </c>
      <c r="Y262" s="25">
        <v>5</v>
      </c>
      <c r="Z262" s="25">
        <v>17</v>
      </c>
      <c r="AA262" s="25" t="s">
        <v>936</v>
      </c>
      <c r="AB262" s="25" t="s">
        <v>953</v>
      </c>
      <c r="AC262" s="25"/>
      <c r="AD262" s="4"/>
      <c r="AE262" s="4"/>
    </row>
    <row r="263" s="10" customFormat="1" ht="45" spans="1:31">
      <c r="A263" s="25">
        <v>244</v>
      </c>
      <c r="B263" s="25" t="s">
        <v>954</v>
      </c>
      <c r="C263" s="25" t="s">
        <v>955</v>
      </c>
      <c r="D263" s="25" t="s">
        <v>60</v>
      </c>
      <c r="E263" s="25" t="s">
        <v>60</v>
      </c>
      <c r="F263" s="25" t="s">
        <v>399</v>
      </c>
      <c r="G263" s="25" t="s">
        <v>62</v>
      </c>
      <c r="H263" s="25" t="s">
        <v>329</v>
      </c>
      <c r="I263" s="25">
        <f t="shared" si="27"/>
        <v>10</v>
      </c>
      <c r="J263" s="25">
        <f t="shared" si="28"/>
        <v>10</v>
      </c>
      <c r="K263" s="25">
        <v>10</v>
      </c>
      <c r="L263" s="25"/>
      <c r="M263" s="25"/>
      <c r="N263" s="25"/>
      <c r="O263" s="25"/>
      <c r="P263" s="25" t="s">
        <v>46</v>
      </c>
      <c r="Q263" s="25" t="s">
        <v>47</v>
      </c>
      <c r="R263" s="31" t="s">
        <v>47</v>
      </c>
      <c r="S263" s="25" t="s">
        <v>48</v>
      </c>
      <c r="T263" s="25" t="s">
        <v>48</v>
      </c>
      <c r="U263" s="25" t="s">
        <v>48</v>
      </c>
      <c r="V263" s="25" t="s">
        <v>47</v>
      </c>
      <c r="W263" s="25">
        <v>89</v>
      </c>
      <c r="X263" s="25">
        <v>278</v>
      </c>
      <c r="Y263" s="25">
        <v>89</v>
      </c>
      <c r="Z263" s="25">
        <v>278</v>
      </c>
      <c r="AA263" s="25" t="s">
        <v>936</v>
      </c>
      <c r="AB263" s="25" t="s">
        <v>956</v>
      </c>
      <c r="AC263" s="25"/>
      <c r="AD263" s="4"/>
      <c r="AE263" s="4"/>
    </row>
    <row r="264" s="5" customFormat="1" ht="33.75" spans="1:31">
      <c r="A264" s="25">
        <v>245</v>
      </c>
      <c r="B264" s="35" t="s">
        <v>957</v>
      </c>
      <c r="C264" s="25" t="s">
        <v>958</v>
      </c>
      <c r="D264" s="25" t="s">
        <v>67</v>
      </c>
      <c r="E264" s="25" t="s">
        <v>67</v>
      </c>
      <c r="F264" s="25" t="s">
        <v>437</v>
      </c>
      <c r="G264" s="25" t="s">
        <v>68</v>
      </c>
      <c r="H264" s="25" t="s">
        <v>329</v>
      </c>
      <c r="I264" s="25">
        <f t="shared" si="27"/>
        <v>17</v>
      </c>
      <c r="J264" s="25">
        <f t="shared" si="28"/>
        <v>17</v>
      </c>
      <c r="K264" s="25">
        <v>17</v>
      </c>
      <c r="L264" s="25"/>
      <c r="M264" s="25"/>
      <c r="N264" s="25"/>
      <c r="O264" s="25"/>
      <c r="P264" s="25" t="s">
        <v>46</v>
      </c>
      <c r="Q264" s="25" t="s">
        <v>47</v>
      </c>
      <c r="R264" s="31" t="s">
        <v>47</v>
      </c>
      <c r="S264" s="25" t="s">
        <v>48</v>
      </c>
      <c r="T264" s="25" t="s">
        <v>48</v>
      </c>
      <c r="U264" s="25" t="s">
        <v>48</v>
      </c>
      <c r="V264" s="25" t="s">
        <v>47</v>
      </c>
      <c r="W264" s="25">
        <v>23</v>
      </c>
      <c r="X264" s="25">
        <v>54</v>
      </c>
      <c r="Y264" s="25">
        <v>68</v>
      </c>
      <c r="Z264" s="25">
        <v>213</v>
      </c>
      <c r="AA264" s="25" t="s">
        <v>959</v>
      </c>
      <c r="AB264" s="25" t="s">
        <v>960</v>
      </c>
      <c r="AC264" s="25"/>
      <c r="AD264" s="4"/>
      <c r="AE264" s="4"/>
    </row>
    <row r="265" s="5" customFormat="1" ht="33.75" spans="1:31">
      <c r="A265" s="25">
        <v>246</v>
      </c>
      <c r="B265" s="35" t="s">
        <v>961</v>
      </c>
      <c r="C265" s="25" t="s">
        <v>962</v>
      </c>
      <c r="D265" s="25" t="s">
        <v>67</v>
      </c>
      <c r="E265" s="25" t="s">
        <v>67</v>
      </c>
      <c r="F265" s="25" t="s">
        <v>812</v>
      </c>
      <c r="G265" s="25" t="s">
        <v>68</v>
      </c>
      <c r="H265" s="25" t="s">
        <v>329</v>
      </c>
      <c r="I265" s="25">
        <f t="shared" si="27"/>
        <v>5</v>
      </c>
      <c r="J265" s="25">
        <f t="shared" si="28"/>
        <v>5</v>
      </c>
      <c r="K265" s="25">
        <v>5</v>
      </c>
      <c r="L265" s="25"/>
      <c r="M265" s="25"/>
      <c r="N265" s="25"/>
      <c r="O265" s="25"/>
      <c r="P265" s="25" t="s">
        <v>46</v>
      </c>
      <c r="Q265" s="25" t="s">
        <v>47</v>
      </c>
      <c r="R265" s="25" t="s">
        <v>48</v>
      </c>
      <c r="S265" s="25" t="s">
        <v>48</v>
      </c>
      <c r="T265" s="25" t="s">
        <v>48</v>
      </c>
      <c r="U265" s="25" t="s">
        <v>48</v>
      </c>
      <c r="V265" s="25" t="s">
        <v>47</v>
      </c>
      <c r="W265" s="25">
        <v>5</v>
      </c>
      <c r="X265" s="25">
        <v>13</v>
      </c>
      <c r="Y265" s="25">
        <v>15</v>
      </c>
      <c r="Z265" s="25">
        <v>36</v>
      </c>
      <c r="AA265" s="25" t="s">
        <v>963</v>
      </c>
      <c r="AB265" s="25" t="s">
        <v>964</v>
      </c>
      <c r="AC265" s="25"/>
      <c r="AD265" s="4"/>
      <c r="AE265" s="4"/>
    </row>
    <row r="266" s="5" customFormat="1" ht="33.75" spans="1:31">
      <c r="A266" s="25">
        <v>247</v>
      </c>
      <c r="B266" s="35" t="s">
        <v>965</v>
      </c>
      <c r="C266" s="25" t="s">
        <v>966</v>
      </c>
      <c r="D266" s="25" t="s">
        <v>67</v>
      </c>
      <c r="E266" s="25" t="s">
        <v>67</v>
      </c>
      <c r="F266" s="25" t="s">
        <v>967</v>
      </c>
      <c r="G266" s="25" t="s">
        <v>68</v>
      </c>
      <c r="H266" s="25" t="s">
        <v>329</v>
      </c>
      <c r="I266" s="25">
        <f t="shared" si="27"/>
        <v>8</v>
      </c>
      <c r="J266" s="25">
        <f t="shared" si="28"/>
        <v>8</v>
      </c>
      <c r="K266" s="25">
        <v>8</v>
      </c>
      <c r="L266" s="25"/>
      <c r="M266" s="25"/>
      <c r="N266" s="25"/>
      <c r="O266" s="25"/>
      <c r="P266" s="25" t="s">
        <v>46</v>
      </c>
      <c r="Q266" s="25" t="s">
        <v>47</v>
      </c>
      <c r="R266" s="25" t="s">
        <v>48</v>
      </c>
      <c r="S266" s="25" t="s">
        <v>48</v>
      </c>
      <c r="T266" s="25" t="s">
        <v>48</v>
      </c>
      <c r="U266" s="25" t="s">
        <v>48</v>
      </c>
      <c r="V266" s="25" t="s">
        <v>47</v>
      </c>
      <c r="W266" s="25">
        <v>35</v>
      </c>
      <c r="X266" s="25">
        <v>72</v>
      </c>
      <c r="Y266" s="25">
        <v>80</v>
      </c>
      <c r="Z266" s="25">
        <v>200</v>
      </c>
      <c r="AA266" s="25" t="s">
        <v>959</v>
      </c>
      <c r="AB266" s="25" t="s">
        <v>968</v>
      </c>
      <c r="AC266" s="25"/>
      <c r="AD266" s="4"/>
      <c r="AE266" s="4"/>
    </row>
    <row r="267" s="11" customFormat="1" ht="33.75" spans="1:31">
      <c r="A267" s="25">
        <v>248</v>
      </c>
      <c r="B267" s="25" t="s">
        <v>969</v>
      </c>
      <c r="C267" s="25" t="s">
        <v>970</v>
      </c>
      <c r="D267" s="25" t="s">
        <v>72</v>
      </c>
      <c r="E267" s="25" t="s">
        <v>72</v>
      </c>
      <c r="F267" s="25" t="s">
        <v>455</v>
      </c>
      <c r="G267" s="25" t="s">
        <v>180</v>
      </c>
      <c r="H267" s="25" t="s">
        <v>329</v>
      </c>
      <c r="I267" s="25">
        <f t="shared" si="27"/>
        <v>18</v>
      </c>
      <c r="J267" s="25">
        <f t="shared" si="28"/>
        <v>18</v>
      </c>
      <c r="K267" s="39">
        <v>18</v>
      </c>
      <c r="L267" s="39"/>
      <c r="M267" s="39"/>
      <c r="N267" s="39"/>
      <c r="O267" s="25"/>
      <c r="P267" s="25" t="s">
        <v>46</v>
      </c>
      <c r="Q267" s="25" t="s">
        <v>47</v>
      </c>
      <c r="R267" s="31" t="s">
        <v>47</v>
      </c>
      <c r="S267" s="25" t="s">
        <v>48</v>
      </c>
      <c r="T267" s="25" t="s">
        <v>48</v>
      </c>
      <c r="U267" s="25" t="s">
        <v>48</v>
      </c>
      <c r="V267" s="25" t="s">
        <v>47</v>
      </c>
      <c r="W267" s="25">
        <v>10</v>
      </c>
      <c r="X267" s="25">
        <v>34</v>
      </c>
      <c r="Y267" s="25">
        <v>20</v>
      </c>
      <c r="Z267" s="25">
        <v>64</v>
      </c>
      <c r="AA267" s="25" t="s">
        <v>971</v>
      </c>
      <c r="AB267" s="25" t="s">
        <v>972</v>
      </c>
      <c r="AC267" s="25"/>
      <c r="AD267" s="4"/>
      <c r="AE267" s="4"/>
    </row>
    <row r="268" s="11" customFormat="1" ht="33.75" spans="1:31">
      <c r="A268" s="25">
        <v>249</v>
      </c>
      <c r="B268" s="25" t="s">
        <v>973</v>
      </c>
      <c r="C268" s="25" t="s">
        <v>974</v>
      </c>
      <c r="D268" s="25" t="s">
        <v>79</v>
      </c>
      <c r="E268" s="25" t="s">
        <v>79</v>
      </c>
      <c r="F268" s="25" t="s">
        <v>975</v>
      </c>
      <c r="G268" s="25" t="s">
        <v>74</v>
      </c>
      <c r="H268" s="25" t="s">
        <v>329</v>
      </c>
      <c r="I268" s="25">
        <f t="shared" si="27"/>
        <v>15</v>
      </c>
      <c r="J268" s="25">
        <f t="shared" si="28"/>
        <v>15</v>
      </c>
      <c r="K268" s="25">
        <v>15</v>
      </c>
      <c r="L268" s="25"/>
      <c r="M268" s="25"/>
      <c r="N268" s="25"/>
      <c r="O268" s="25"/>
      <c r="P268" s="25" t="s">
        <v>46</v>
      </c>
      <c r="Q268" s="25" t="s">
        <v>47</v>
      </c>
      <c r="R268" s="31" t="s">
        <v>47</v>
      </c>
      <c r="S268" s="25" t="s">
        <v>48</v>
      </c>
      <c r="T268" s="25" t="s">
        <v>48</v>
      </c>
      <c r="U268" s="25" t="s">
        <v>48</v>
      </c>
      <c r="V268" s="25" t="s">
        <v>47</v>
      </c>
      <c r="W268" s="25">
        <v>2</v>
      </c>
      <c r="X268" s="25">
        <v>4</v>
      </c>
      <c r="Y268" s="25">
        <v>9</v>
      </c>
      <c r="Z268" s="25">
        <v>20</v>
      </c>
      <c r="AA268" s="25" t="s">
        <v>500</v>
      </c>
      <c r="AB268" s="25" t="s">
        <v>976</v>
      </c>
      <c r="AC268" s="25"/>
      <c r="AD268" s="4"/>
      <c r="AE268" s="4"/>
    </row>
    <row r="269" s="12" customFormat="1" ht="33.75" spans="1:31">
      <c r="A269" s="25">
        <v>250</v>
      </c>
      <c r="B269" s="25" t="s">
        <v>977</v>
      </c>
      <c r="C269" s="25" t="s">
        <v>974</v>
      </c>
      <c r="D269" s="25" t="s">
        <v>79</v>
      </c>
      <c r="E269" s="25" t="s">
        <v>79</v>
      </c>
      <c r="F269" s="25" t="s">
        <v>550</v>
      </c>
      <c r="G269" s="25" t="s">
        <v>74</v>
      </c>
      <c r="H269" s="25" t="s">
        <v>329</v>
      </c>
      <c r="I269" s="25">
        <f t="shared" si="27"/>
        <v>15</v>
      </c>
      <c r="J269" s="25">
        <f t="shared" si="28"/>
        <v>15</v>
      </c>
      <c r="K269" s="25">
        <v>15</v>
      </c>
      <c r="L269" s="25"/>
      <c r="M269" s="25"/>
      <c r="N269" s="25"/>
      <c r="O269" s="25"/>
      <c r="P269" s="25" t="s">
        <v>46</v>
      </c>
      <c r="Q269" s="25" t="s">
        <v>47</v>
      </c>
      <c r="R269" s="31" t="s">
        <v>47</v>
      </c>
      <c r="S269" s="25" t="s">
        <v>48</v>
      </c>
      <c r="T269" s="25" t="s">
        <v>48</v>
      </c>
      <c r="U269" s="25" t="s">
        <v>48</v>
      </c>
      <c r="V269" s="25" t="s">
        <v>47</v>
      </c>
      <c r="W269" s="25">
        <v>2</v>
      </c>
      <c r="X269" s="25">
        <v>4</v>
      </c>
      <c r="Y269" s="25">
        <v>9</v>
      </c>
      <c r="Z269" s="25">
        <v>20</v>
      </c>
      <c r="AA269" s="25" t="s">
        <v>500</v>
      </c>
      <c r="AB269" s="25" t="s">
        <v>976</v>
      </c>
      <c r="AC269" s="25"/>
      <c r="AD269" s="4"/>
      <c r="AE269" s="4"/>
    </row>
    <row r="270" s="5" customFormat="1" ht="33.75" spans="1:31">
      <c r="A270" s="25">
        <v>251</v>
      </c>
      <c r="B270" s="40" t="s">
        <v>978</v>
      </c>
      <c r="C270" s="25" t="s">
        <v>979</v>
      </c>
      <c r="D270" s="25" t="s">
        <v>83</v>
      </c>
      <c r="E270" s="25" t="s">
        <v>83</v>
      </c>
      <c r="F270" s="25" t="s">
        <v>593</v>
      </c>
      <c r="G270" s="25" t="s">
        <v>189</v>
      </c>
      <c r="H270" s="25" t="s">
        <v>329</v>
      </c>
      <c r="I270" s="25">
        <f t="shared" si="27"/>
        <v>10</v>
      </c>
      <c r="J270" s="25">
        <f t="shared" si="28"/>
        <v>10</v>
      </c>
      <c r="K270" s="25">
        <v>10</v>
      </c>
      <c r="L270" s="25"/>
      <c r="M270" s="25"/>
      <c r="N270" s="25"/>
      <c r="O270" s="25"/>
      <c r="P270" s="25" t="s">
        <v>46</v>
      </c>
      <c r="Q270" s="25" t="s">
        <v>47</v>
      </c>
      <c r="R270" s="25" t="s">
        <v>48</v>
      </c>
      <c r="S270" s="25" t="s">
        <v>48</v>
      </c>
      <c r="T270" s="25" t="s">
        <v>48</v>
      </c>
      <c r="U270" s="25" t="s">
        <v>48</v>
      </c>
      <c r="V270" s="25" t="s">
        <v>47</v>
      </c>
      <c r="W270" s="25">
        <v>11</v>
      </c>
      <c r="X270" s="25">
        <v>35</v>
      </c>
      <c r="Y270" s="25">
        <v>35</v>
      </c>
      <c r="Z270" s="25">
        <v>140</v>
      </c>
      <c r="AA270" s="25" t="s">
        <v>980</v>
      </c>
      <c r="AB270" s="25" t="s">
        <v>981</v>
      </c>
      <c r="AC270" s="25"/>
      <c r="AD270" s="4"/>
      <c r="AE270" s="4"/>
    </row>
    <row r="271" s="11" customFormat="1" ht="33.75" spans="1:31">
      <c r="A271" s="25">
        <v>252</v>
      </c>
      <c r="B271" s="35" t="s">
        <v>982</v>
      </c>
      <c r="C271" s="25" t="s">
        <v>983</v>
      </c>
      <c r="D271" s="25" t="s">
        <v>83</v>
      </c>
      <c r="E271" s="25" t="s">
        <v>83</v>
      </c>
      <c r="F271" s="25" t="s">
        <v>984</v>
      </c>
      <c r="G271" s="25" t="s">
        <v>189</v>
      </c>
      <c r="H271" s="25" t="s">
        <v>329</v>
      </c>
      <c r="I271" s="25">
        <f t="shared" si="27"/>
        <v>10</v>
      </c>
      <c r="J271" s="25">
        <f t="shared" si="28"/>
        <v>10</v>
      </c>
      <c r="K271" s="25">
        <v>10</v>
      </c>
      <c r="L271" s="25"/>
      <c r="M271" s="25"/>
      <c r="N271" s="25"/>
      <c r="O271" s="25"/>
      <c r="P271" s="25" t="s">
        <v>46</v>
      </c>
      <c r="Q271" s="25" t="s">
        <v>47</v>
      </c>
      <c r="R271" s="31" t="s">
        <v>47</v>
      </c>
      <c r="S271" s="25" t="s">
        <v>48</v>
      </c>
      <c r="T271" s="25" t="s">
        <v>48</v>
      </c>
      <c r="U271" s="25" t="s">
        <v>48</v>
      </c>
      <c r="V271" s="25" t="s">
        <v>47</v>
      </c>
      <c r="W271" s="25">
        <v>4</v>
      </c>
      <c r="X271" s="25">
        <v>7</v>
      </c>
      <c r="Y271" s="25">
        <v>10</v>
      </c>
      <c r="Z271" s="25">
        <v>33</v>
      </c>
      <c r="AA271" s="25" t="s">
        <v>985</v>
      </c>
      <c r="AB271" s="25" t="s">
        <v>986</v>
      </c>
      <c r="AC271" s="25"/>
      <c r="AD271" s="4"/>
      <c r="AE271" s="4"/>
    </row>
    <row r="272" s="11" customFormat="1" ht="33.75" spans="1:31">
      <c r="A272" s="25">
        <v>253</v>
      </c>
      <c r="B272" s="35" t="s">
        <v>987</v>
      </c>
      <c r="C272" s="25" t="s">
        <v>988</v>
      </c>
      <c r="D272" s="25" t="s">
        <v>83</v>
      </c>
      <c r="E272" s="25" t="s">
        <v>83</v>
      </c>
      <c r="F272" s="25" t="s">
        <v>559</v>
      </c>
      <c r="G272" s="25" t="s">
        <v>189</v>
      </c>
      <c r="H272" s="25" t="s">
        <v>329</v>
      </c>
      <c r="I272" s="25">
        <f t="shared" si="27"/>
        <v>5</v>
      </c>
      <c r="J272" s="25">
        <f t="shared" si="28"/>
        <v>5</v>
      </c>
      <c r="K272" s="25">
        <v>5</v>
      </c>
      <c r="L272" s="25"/>
      <c r="M272" s="25"/>
      <c r="N272" s="25"/>
      <c r="O272" s="25"/>
      <c r="P272" s="25" t="s">
        <v>46</v>
      </c>
      <c r="Q272" s="25" t="s">
        <v>47</v>
      </c>
      <c r="R272" s="31" t="s">
        <v>47</v>
      </c>
      <c r="S272" s="25" t="s">
        <v>48</v>
      </c>
      <c r="T272" s="25" t="s">
        <v>48</v>
      </c>
      <c r="U272" s="25" t="s">
        <v>48</v>
      </c>
      <c r="V272" s="25" t="s">
        <v>47</v>
      </c>
      <c r="W272" s="25">
        <v>5</v>
      </c>
      <c r="X272" s="25">
        <v>15</v>
      </c>
      <c r="Y272" s="25">
        <v>8</v>
      </c>
      <c r="Z272" s="25">
        <v>40</v>
      </c>
      <c r="AA272" s="25" t="s">
        <v>989</v>
      </c>
      <c r="AB272" s="25" t="s">
        <v>990</v>
      </c>
      <c r="AC272" s="25"/>
      <c r="AD272" s="4"/>
      <c r="AE272" s="4"/>
    </row>
    <row r="273" s="11" customFormat="1" ht="33.75" spans="1:31">
      <c r="A273" s="25">
        <v>254</v>
      </c>
      <c r="B273" s="35" t="s">
        <v>991</v>
      </c>
      <c r="C273" s="25" t="s">
        <v>992</v>
      </c>
      <c r="D273" s="25" t="s">
        <v>83</v>
      </c>
      <c r="E273" s="25" t="s">
        <v>83</v>
      </c>
      <c r="F273" s="25" t="s">
        <v>606</v>
      </c>
      <c r="G273" s="25" t="s">
        <v>189</v>
      </c>
      <c r="H273" s="25" t="s">
        <v>329</v>
      </c>
      <c r="I273" s="25">
        <f t="shared" si="27"/>
        <v>8</v>
      </c>
      <c r="J273" s="25">
        <f t="shared" si="28"/>
        <v>8</v>
      </c>
      <c r="K273" s="25">
        <v>8</v>
      </c>
      <c r="L273" s="25"/>
      <c r="M273" s="25"/>
      <c r="N273" s="25"/>
      <c r="O273" s="25"/>
      <c r="P273" s="25" t="s">
        <v>46</v>
      </c>
      <c r="Q273" s="25" t="s">
        <v>47</v>
      </c>
      <c r="R273" s="31" t="s">
        <v>47</v>
      </c>
      <c r="S273" s="25" t="s">
        <v>48</v>
      </c>
      <c r="T273" s="25" t="s">
        <v>48</v>
      </c>
      <c r="U273" s="25" t="s">
        <v>48</v>
      </c>
      <c r="V273" s="25" t="s">
        <v>47</v>
      </c>
      <c r="W273" s="25">
        <v>4</v>
      </c>
      <c r="X273" s="25">
        <v>20</v>
      </c>
      <c r="Y273" s="25">
        <v>8</v>
      </c>
      <c r="Z273" s="25">
        <v>30</v>
      </c>
      <c r="AA273" s="25" t="s">
        <v>993</v>
      </c>
      <c r="AB273" s="25" t="s">
        <v>994</v>
      </c>
      <c r="AC273" s="25"/>
      <c r="AD273" s="4"/>
      <c r="AE273" s="4"/>
    </row>
    <row r="274" s="11" customFormat="1" ht="90" spans="1:31">
      <c r="A274" s="25">
        <v>255</v>
      </c>
      <c r="B274" s="25" t="s">
        <v>995</v>
      </c>
      <c r="C274" s="25" t="s">
        <v>996</v>
      </c>
      <c r="D274" s="25" t="s">
        <v>89</v>
      </c>
      <c r="E274" s="25" t="s">
        <v>89</v>
      </c>
      <c r="F274" s="25" t="s">
        <v>740</v>
      </c>
      <c r="G274" s="25" t="s">
        <v>90</v>
      </c>
      <c r="H274" s="25" t="s">
        <v>329</v>
      </c>
      <c r="I274" s="25">
        <f t="shared" si="27"/>
        <v>27</v>
      </c>
      <c r="J274" s="25">
        <f t="shared" si="28"/>
        <v>27</v>
      </c>
      <c r="K274" s="27">
        <v>27</v>
      </c>
      <c r="L274" s="27"/>
      <c r="M274" s="27"/>
      <c r="N274" s="27"/>
      <c r="O274" s="25"/>
      <c r="P274" s="25" t="s">
        <v>46</v>
      </c>
      <c r="Q274" s="25" t="s">
        <v>47</v>
      </c>
      <c r="R274" s="31" t="s">
        <v>47</v>
      </c>
      <c r="S274" s="25" t="s">
        <v>48</v>
      </c>
      <c r="T274" s="25" t="s">
        <v>48</v>
      </c>
      <c r="U274" s="25" t="s">
        <v>48</v>
      </c>
      <c r="V274" s="25" t="s">
        <v>47</v>
      </c>
      <c r="W274" s="25">
        <v>9</v>
      </c>
      <c r="X274" s="25">
        <v>31</v>
      </c>
      <c r="Y274" s="25">
        <v>26</v>
      </c>
      <c r="Z274" s="25">
        <v>92</v>
      </c>
      <c r="AA274" s="25" t="s">
        <v>633</v>
      </c>
      <c r="AB274" s="25" t="s">
        <v>997</v>
      </c>
      <c r="AC274" s="25"/>
      <c r="AD274" s="4"/>
      <c r="AE274" s="4"/>
    </row>
    <row r="275" s="11" customFormat="1" ht="90" spans="1:31">
      <c r="A275" s="25">
        <v>256</v>
      </c>
      <c r="B275" s="25" t="s">
        <v>998</v>
      </c>
      <c r="C275" s="25" t="s">
        <v>999</v>
      </c>
      <c r="D275" s="25" t="s">
        <v>89</v>
      </c>
      <c r="E275" s="25" t="s">
        <v>89</v>
      </c>
      <c r="F275" s="25" t="s">
        <v>641</v>
      </c>
      <c r="G275" s="25" t="s">
        <v>90</v>
      </c>
      <c r="H275" s="25" t="s">
        <v>329</v>
      </c>
      <c r="I275" s="25">
        <f t="shared" si="27"/>
        <v>35</v>
      </c>
      <c r="J275" s="25">
        <f t="shared" si="28"/>
        <v>35</v>
      </c>
      <c r="K275" s="27">
        <v>35</v>
      </c>
      <c r="L275" s="27"/>
      <c r="M275" s="27"/>
      <c r="N275" s="27"/>
      <c r="O275" s="25"/>
      <c r="P275" s="25" t="s">
        <v>46</v>
      </c>
      <c r="Q275" s="25" t="s">
        <v>47</v>
      </c>
      <c r="R275" s="31" t="s">
        <v>47</v>
      </c>
      <c r="S275" s="25" t="s">
        <v>48</v>
      </c>
      <c r="T275" s="25" t="s">
        <v>48</v>
      </c>
      <c r="U275" s="25" t="s">
        <v>48</v>
      </c>
      <c r="V275" s="25" t="s">
        <v>47</v>
      </c>
      <c r="W275" s="25">
        <v>12</v>
      </c>
      <c r="X275" s="25">
        <v>39</v>
      </c>
      <c r="Y275" s="25">
        <v>31</v>
      </c>
      <c r="Z275" s="25">
        <v>106</v>
      </c>
      <c r="AA275" s="25" t="s">
        <v>612</v>
      </c>
      <c r="AB275" s="25" t="s">
        <v>1000</v>
      </c>
      <c r="AC275" s="25"/>
      <c r="AD275" s="4"/>
      <c r="AE275" s="4"/>
    </row>
    <row r="276" s="11" customFormat="1" ht="90" spans="1:31">
      <c r="A276" s="25">
        <v>257</v>
      </c>
      <c r="B276" s="25" t="s">
        <v>1001</v>
      </c>
      <c r="C276" s="25" t="s">
        <v>1002</v>
      </c>
      <c r="D276" s="25" t="s">
        <v>89</v>
      </c>
      <c r="E276" s="25" t="s">
        <v>89</v>
      </c>
      <c r="F276" s="25" t="s">
        <v>192</v>
      </c>
      <c r="G276" s="25" t="s">
        <v>90</v>
      </c>
      <c r="H276" s="25" t="s">
        <v>329</v>
      </c>
      <c r="I276" s="25">
        <f t="shared" si="27"/>
        <v>10</v>
      </c>
      <c r="J276" s="25">
        <f t="shared" si="28"/>
        <v>10</v>
      </c>
      <c r="K276" s="27">
        <v>10</v>
      </c>
      <c r="L276" s="27"/>
      <c r="M276" s="27"/>
      <c r="N276" s="27"/>
      <c r="O276" s="25"/>
      <c r="P276" s="25" t="s">
        <v>46</v>
      </c>
      <c r="Q276" s="25" t="s">
        <v>47</v>
      </c>
      <c r="R276" s="31" t="s">
        <v>47</v>
      </c>
      <c r="S276" s="25" t="s">
        <v>48</v>
      </c>
      <c r="T276" s="25" t="s">
        <v>48</v>
      </c>
      <c r="U276" s="25" t="s">
        <v>48</v>
      </c>
      <c r="V276" s="25" t="s">
        <v>47</v>
      </c>
      <c r="W276" s="25">
        <v>8</v>
      </c>
      <c r="X276" s="25">
        <v>27</v>
      </c>
      <c r="Y276" s="25">
        <v>23</v>
      </c>
      <c r="Z276" s="25">
        <v>80</v>
      </c>
      <c r="AA276" s="25" t="s">
        <v>612</v>
      </c>
      <c r="AB276" s="25" t="s">
        <v>1003</v>
      </c>
      <c r="AC276" s="25"/>
      <c r="AD276" s="4"/>
      <c r="AE276" s="4"/>
    </row>
    <row r="277" s="11" customFormat="1" ht="90" spans="1:31">
      <c r="A277" s="25">
        <v>258</v>
      </c>
      <c r="B277" s="25" t="s">
        <v>1004</v>
      </c>
      <c r="C277" s="25" t="s">
        <v>1005</v>
      </c>
      <c r="D277" s="25" t="s">
        <v>89</v>
      </c>
      <c r="E277" s="25" t="s">
        <v>89</v>
      </c>
      <c r="F277" s="25" t="s">
        <v>1006</v>
      </c>
      <c r="G277" s="25" t="s">
        <v>90</v>
      </c>
      <c r="H277" s="25" t="s">
        <v>329</v>
      </c>
      <c r="I277" s="25">
        <f t="shared" si="27"/>
        <v>30</v>
      </c>
      <c r="J277" s="25">
        <f t="shared" si="28"/>
        <v>30</v>
      </c>
      <c r="K277" s="27">
        <v>30</v>
      </c>
      <c r="L277" s="27"/>
      <c r="M277" s="27"/>
      <c r="N277" s="27"/>
      <c r="O277" s="25"/>
      <c r="P277" s="25" t="s">
        <v>46</v>
      </c>
      <c r="Q277" s="25" t="s">
        <v>47</v>
      </c>
      <c r="R277" s="25" t="s">
        <v>48</v>
      </c>
      <c r="S277" s="25" t="s">
        <v>48</v>
      </c>
      <c r="T277" s="25" t="s">
        <v>48</v>
      </c>
      <c r="U277" s="25" t="s">
        <v>48</v>
      </c>
      <c r="V277" s="25" t="s">
        <v>47</v>
      </c>
      <c r="W277" s="25">
        <v>9</v>
      </c>
      <c r="X277" s="25">
        <v>12</v>
      </c>
      <c r="Y277" s="25">
        <v>18</v>
      </c>
      <c r="Z277" s="25">
        <v>63</v>
      </c>
      <c r="AA277" s="25" t="s">
        <v>612</v>
      </c>
      <c r="AB277" s="25" t="s">
        <v>1007</v>
      </c>
      <c r="AC277" s="25"/>
      <c r="AD277" s="4"/>
      <c r="AE277" s="4"/>
    </row>
    <row r="278" s="5" customFormat="1" ht="90" spans="1:31">
      <c r="A278" s="25">
        <v>259</v>
      </c>
      <c r="B278" s="25" t="s">
        <v>1008</v>
      </c>
      <c r="C278" s="25" t="s">
        <v>1009</v>
      </c>
      <c r="D278" s="25" t="s">
        <v>89</v>
      </c>
      <c r="E278" s="25" t="s">
        <v>89</v>
      </c>
      <c r="F278" s="25" t="s">
        <v>616</v>
      </c>
      <c r="G278" s="25" t="s">
        <v>90</v>
      </c>
      <c r="H278" s="25" t="s">
        <v>329</v>
      </c>
      <c r="I278" s="25">
        <f t="shared" si="27"/>
        <v>30</v>
      </c>
      <c r="J278" s="25">
        <f t="shared" si="28"/>
        <v>30</v>
      </c>
      <c r="K278" s="27">
        <v>30</v>
      </c>
      <c r="L278" s="27"/>
      <c r="M278" s="27"/>
      <c r="N278" s="27"/>
      <c r="O278" s="25"/>
      <c r="P278" s="25" t="s">
        <v>46</v>
      </c>
      <c r="Q278" s="25" t="s">
        <v>47</v>
      </c>
      <c r="R278" s="31" t="s">
        <v>47</v>
      </c>
      <c r="S278" s="25" t="s">
        <v>48</v>
      </c>
      <c r="T278" s="25" t="s">
        <v>48</v>
      </c>
      <c r="U278" s="25" t="s">
        <v>48</v>
      </c>
      <c r="V278" s="25" t="s">
        <v>47</v>
      </c>
      <c r="W278" s="25">
        <v>16</v>
      </c>
      <c r="X278" s="25">
        <v>44</v>
      </c>
      <c r="Y278" s="25">
        <v>42</v>
      </c>
      <c r="Z278" s="25">
        <v>141</v>
      </c>
      <c r="AA278" s="25" t="s">
        <v>612</v>
      </c>
      <c r="AB278" s="25" t="s">
        <v>1010</v>
      </c>
      <c r="AC278" s="25"/>
      <c r="AD278" s="4"/>
      <c r="AE278" s="4"/>
    </row>
    <row r="279" s="14" customFormat="1" ht="78.75" spans="1:31">
      <c r="A279" s="25">
        <v>260</v>
      </c>
      <c r="B279" s="25" t="s">
        <v>1011</v>
      </c>
      <c r="C279" s="25" t="s">
        <v>1012</v>
      </c>
      <c r="D279" s="25" t="s">
        <v>95</v>
      </c>
      <c r="E279" s="25" t="s">
        <v>95</v>
      </c>
      <c r="F279" s="25" t="s">
        <v>1013</v>
      </c>
      <c r="G279" s="25" t="s">
        <v>159</v>
      </c>
      <c r="H279" s="25" t="s">
        <v>329</v>
      </c>
      <c r="I279" s="25">
        <f t="shared" si="27"/>
        <v>35</v>
      </c>
      <c r="J279" s="25">
        <f t="shared" si="28"/>
        <v>35</v>
      </c>
      <c r="K279" s="27">
        <v>35</v>
      </c>
      <c r="L279" s="27"/>
      <c r="M279" s="27"/>
      <c r="N279" s="27"/>
      <c r="O279" s="27"/>
      <c r="P279" s="25" t="s">
        <v>46</v>
      </c>
      <c r="Q279" s="25" t="s">
        <v>47</v>
      </c>
      <c r="R279" s="31" t="s">
        <v>47</v>
      </c>
      <c r="S279" s="25" t="s">
        <v>48</v>
      </c>
      <c r="T279" s="25" t="s">
        <v>48</v>
      </c>
      <c r="U279" s="25" t="s">
        <v>48</v>
      </c>
      <c r="V279" s="25" t="s">
        <v>47</v>
      </c>
      <c r="W279" s="25">
        <v>13</v>
      </c>
      <c r="X279" s="25">
        <v>38</v>
      </c>
      <c r="Y279" s="25">
        <v>20</v>
      </c>
      <c r="Z279" s="25">
        <v>61</v>
      </c>
      <c r="AA279" s="25" t="s">
        <v>324</v>
      </c>
      <c r="AB279" s="25" t="s">
        <v>1014</v>
      </c>
      <c r="AC279" s="25"/>
      <c r="AD279" s="4"/>
      <c r="AE279" s="4"/>
    </row>
    <row r="280" s="5" customFormat="1" ht="45" spans="1:31">
      <c r="A280" s="25">
        <v>261</v>
      </c>
      <c r="B280" s="25" t="s">
        <v>1015</v>
      </c>
      <c r="C280" s="25" t="s">
        <v>1016</v>
      </c>
      <c r="D280" s="25" t="s">
        <v>100</v>
      </c>
      <c r="E280" s="25" t="s">
        <v>100</v>
      </c>
      <c r="F280" s="25" t="s">
        <v>716</v>
      </c>
      <c r="G280" s="25" t="s">
        <v>102</v>
      </c>
      <c r="H280" s="25" t="s">
        <v>329</v>
      </c>
      <c r="I280" s="25">
        <f t="shared" si="27"/>
        <v>58</v>
      </c>
      <c r="J280" s="25">
        <f t="shared" si="28"/>
        <v>58</v>
      </c>
      <c r="K280" s="25">
        <v>58</v>
      </c>
      <c r="L280" s="25"/>
      <c r="M280" s="25"/>
      <c r="N280" s="25"/>
      <c r="O280" s="25"/>
      <c r="P280" s="25" t="s">
        <v>46</v>
      </c>
      <c r="Q280" s="25" t="s">
        <v>47</v>
      </c>
      <c r="R280" s="31" t="s">
        <v>47</v>
      </c>
      <c r="S280" s="25" t="s">
        <v>48</v>
      </c>
      <c r="T280" s="25" t="s">
        <v>48</v>
      </c>
      <c r="U280" s="25" t="s">
        <v>48</v>
      </c>
      <c r="V280" s="25" t="s">
        <v>47</v>
      </c>
      <c r="W280" s="25">
        <v>40</v>
      </c>
      <c r="X280" s="25">
        <v>130</v>
      </c>
      <c r="Y280" s="25">
        <v>60</v>
      </c>
      <c r="Z280" s="25">
        <v>210</v>
      </c>
      <c r="AA280" s="25" t="s">
        <v>677</v>
      </c>
      <c r="AB280" s="25" t="s">
        <v>692</v>
      </c>
      <c r="AC280" s="25"/>
      <c r="AD280" s="4"/>
      <c r="AE280" s="4"/>
    </row>
    <row r="281" s="5" customFormat="1" ht="45" spans="1:31">
      <c r="A281" s="25">
        <v>262</v>
      </c>
      <c r="B281" s="25" t="s">
        <v>1017</v>
      </c>
      <c r="C281" s="25" t="s">
        <v>1018</v>
      </c>
      <c r="D281" s="25" t="s">
        <v>100</v>
      </c>
      <c r="E281" s="25" t="s">
        <v>100</v>
      </c>
      <c r="F281" s="25" t="s">
        <v>870</v>
      </c>
      <c r="G281" s="25" t="s">
        <v>102</v>
      </c>
      <c r="H281" s="25" t="s">
        <v>329</v>
      </c>
      <c r="I281" s="25">
        <f t="shared" si="27"/>
        <v>85.5</v>
      </c>
      <c r="J281" s="25">
        <f t="shared" si="28"/>
        <v>38</v>
      </c>
      <c r="K281" s="25">
        <v>38</v>
      </c>
      <c r="L281" s="25"/>
      <c r="M281" s="25"/>
      <c r="N281" s="25"/>
      <c r="O281" s="25">
        <v>47.5</v>
      </c>
      <c r="P281" s="25" t="s">
        <v>46</v>
      </c>
      <c r="Q281" s="25" t="s">
        <v>47</v>
      </c>
      <c r="R281" s="31" t="s">
        <v>47</v>
      </c>
      <c r="S281" s="25" t="s">
        <v>48</v>
      </c>
      <c r="T281" s="25" t="s">
        <v>48</v>
      </c>
      <c r="U281" s="25" t="s">
        <v>48</v>
      </c>
      <c r="V281" s="25" t="s">
        <v>47</v>
      </c>
      <c r="W281" s="25">
        <v>35</v>
      </c>
      <c r="X281" s="25">
        <v>110</v>
      </c>
      <c r="Y281" s="25">
        <v>50</v>
      </c>
      <c r="Z281" s="25">
        <v>190</v>
      </c>
      <c r="AA281" s="25" t="s">
        <v>677</v>
      </c>
      <c r="AB281" s="25" t="s">
        <v>681</v>
      </c>
      <c r="AC281" s="25"/>
      <c r="AD281" s="4"/>
      <c r="AE281" s="4"/>
    </row>
    <row r="282" s="11" customFormat="1" ht="45" spans="1:31">
      <c r="A282" s="25">
        <v>263</v>
      </c>
      <c r="B282" s="25" t="s">
        <v>1019</v>
      </c>
      <c r="C282" s="25" t="s">
        <v>1020</v>
      </c>
      <c r="D282" s="25" t="s">
        <v>100</v>
      </c>
      <c r="E282" s="25" t="s">
        <v>100</v>
      </c>
      <c r="F282" s="25" t="s">
        <v>721</v>
      </c>
      <c r="G282" s="25" t="s">
        <v>102</v>
      </c>
      <c r="H282" s="25" t="s">
        <v>329</v>
      </c>
      <c r="I282" s="25">
        <f t="shared" si="27"/>
        <v>45</v>
      </c>
      <c r="J282" s="25">
        <f t="shared" si="28"/>
        <v>20</v>
      </c>
      <c r="K282" s="25">
        <v>20</v>
      </c>
      <c r="L282" s="25"/>
      <c r="M282" s="25"/>
      <c r="N282" s="25"/>
      <c r="O282" s="25">
        <v>25</v>
      </c>
      <c r="P282" s="25" t="s">
        <v>46</v>
      </c>
      <c r="Q282" s="25" t="s">
        <v>47</v>
      </c>
      <c r="R282" s="25" t="s">
        <v>48</v>
      </c>
      <c r="S282" s="25" t="s">
        <v>48</v>
      </c>
      <c r="T282" s="25" t="s">
        <v>48</v>
      </c>
      <c r="U282" s="25" t="s">
        <v>48</v>
      </c>
      <c r="V282" s="25" t="s">
        <v>47</v>
      </c>
      <c r="W282" s="25">
        <v>30</v>
      </c>
      <c r="X282" s="25">
        <v>100</v>
      </c>
      <c r="Y282" s="25">
        <v>50</v>
      </c>
      <c r="Z282" s="25">
        <v>180</v>
      </c>
      <c r="AA282" s="25" t="s">
        <v>677</v>
      </c>
      <c r="AB282" s="25" t="s">
        <v>1021</v>
      </c>
      <c r="AC282" s="25"/>
      <c r="AD282" s="4"/>
      <c r="AE282" s="4"/>
    </row>
    <row r="283" s="5" customFormat="1" ht="45" spans="1:31">
      <c r="A283" s="25">
        <v>264</v>
      </c>
      <c r="B283" s="25" t="s">
        <v>1022</v>
      </c>
      <c r="C283" s="25" t="s">
        <v>1023</v>
      </c>
      <c r="D283" s="25" t="s">
        <v>100</v>
      </c>
      <c r="E283" s="25" t="s">
        <v>100</v>
      </c>
      <c r="F283" s="25" t="s">
        <v>200</v>
      </c>
      <c r="G283" s="25" t="s">
        <v>102</v>
      </c>
      <c r="H283" s="25" t="s">
        <v>329</v>
      </c>
      <c r="I283" s="25">
        <f t="shared" si="27"/>
        <v>54</v>
      </c>
      <c r="J283" s="25">
        <f t="shared" si="28"/>
        <v>24</v>
      </c>
      <c r="K283" s="25">
        <v>24</v>
      </c>
      <c r="L283" s="25"/>
      <c r="M283" s="25"/>
      <c r="N283" s="25"/>
      <c r="O283" s="25">
        <v>30</v>
      </c>
      <c r="P283" s="25" t="s">
        <v>46</v>
      </c>
      <c r="Q283" s="25" t="s">
        <v>47</v>
      </c>
      <c r="R283" s="31" t="s">
        <v>47</v>
      </c>
      <c r="S283" s="25" t="s">
        <v>48</v>
      </c>
      <c r="T283" s="25" t="s">
        <v>48</v>
      </c>
      <c r="U283" s="25" t="s">
        <v>48</v>
      </c>
      <c r="V283" s="25" t="s">
        <v>47</v>
      </c>
      <c r="W283" s="25">
        <v>25</v>
      </c>
      <c r="X283" s="25">
        <v>85</v>
      </c>
      <c r="Y283" s="25">
        <v>40</v>
      </c>
      <c r="Z283" s="25">
        <v>160</v>
      </c>
      <c r="AA283" s="25" t="s">
        <v>677</v>
      </c>
      <c r="AB283" s="25" t="s">
        <v>1024</v>
      </c>
      <c r="AC283" s="25"/>
      <c r="AD283" s="4"/>
      <c r="AE283" s="4"/>
    </row>
    <row r="284" s="5" customFormat="1" ht="33.75" spans="1:31">
      <c r="A284" s="25">
        <v>265</v>
      </c>
      <c r="B284" s="35" t="s">
        <v>1025</v>
      </c>
      <c r="C284" s="25" t="s">
        <v>1026</v>
      </c>
      <c r="D284" s="25" t="s">
        <v>106</v>
      </c>
      <c r="E284" s="25" t="s">
        <v>106</v>
      </c>
      <c r="F284" s="25" t="s">
        <v>1027</v>
      </c>
      <c r="G284" s="25" t="s">
        <v>189</v>
      </c>
      <c r="H284" s="25" t="s">
        <v>329</v>
      </c>
      <c r="I284" s="25">
        <f t="shared" si="27"/>
        <v>33</v>
      </c>
      <c r="J284" s="25">
        <f t="shared" si="28"/>
        <v>33</v>
      </c>
      <c r="K284" s="25">
        <v>33</v>
      </c>
      <c r="L284" s="25"/>
      <c r="M284" s="25"/>
      <c r="N284" s="25"/>
      <c r="O284" s="25"/>
      <c r="P284" s="25" t="s">
        <v>46</v>
      </c>
      <c r="Q284" s="25" t="s">
        <v>47</v>
      </c>
      <c r="R284" s="31" t="s">
        <v>47</v>
      </c>
      <c r="S284" s="25" t="s">
        <v>48</v>
      </c>
      <c r="T284" s="25" t="s">
        <v>48</v>
      </c>
      <c r="U284" s="25" t="s">
        <v>48</v>
      </c>
      <c r="V284" s="25" t="s">
        <v>47</v>
      </c>
      <c r="W284" s="25">
        <v>13</v>
      </c>
      <c r="X284" s="25">
        <v>27</v>
      </c>
      <c r="Y284" s="25">
        <v>24</v>
      </c>
      <c r="Z284" s="25">
        <v>64</v>
      </c>
      <c r="AA284" s="25" t="s">
        <v>324</v>
      </c>
      <c r="AB284" s="25" t="s">
        <v>1028</v>
      </c>
      <c r="AC284" s="25"/>
      <c r="AD284" s="4"/>
      <c r="AE284" s="4"/>
    </row>
    <row r="285" s="5" customFormat="1" ht="45" spans="1:31">
      <c r="A285" s="25">
        <v>266</v>
      </c>
      <c r="B285" s="35" t="s">
        <v>1029</v>
      </c>
      <c r="C285" s="25" t="s">
        <v>1030</v>
      </c>
      <c r="D285" s="25" t="s">
        <v>106</v>
      </c>
      <c r="E285" s="25" t="s">
        <v>106</v>
      </c>
      <c r="F285" s="25" t="s">
        <v>732</v>
      </c>
      <c r="G285" s="25" t="s">
        <v>189</v>
      </c>
      <c r="H285" s="25" t="s">
        <v>329</v>
      </c>
      <c r="I285" s="25">
        <f t="shared" si="27"/>
        <v>50</v>
      </c>
      <c r="J285" s="25">
        <f t="shared" si="28"/>
        <v>50</v>
      </c>
      <c r="K285" s="25">
        <v>50</v>
      </c>
      <c r="L285" s="25"/>
      <c r="M285" s="25"/>
      <c r="N285" s="25"/>
      <c r="O285" s="25"/>
      <c r="P285" s="25" t="s">
        <v>46</v>
      </c>
      <c r="Q285" s="25" t="s">
        <v>47</v>
      </c>
      <c r="R285" s="31" t="s">
        <v>47</v>
      </c>
      <c r="S285" s="25" t="s">
        <v>48</v>
      </c>
      <c r="T285" s="25" t="s">
        <v>48</v>
      </c>
      <c r="U285" s="25" t="s">
        <v>48</v>
      </c>
      <c r="V285" s="25" t="s">
        <v>47</v>
      </c>
      <c r="W285" s="25">
        <v>37</v>
      </c>
      <c r="X285" s="25">
        <v>114</v>
      </c>
      <c r="Y285" s="25">
        <v>51</v>
      </c>
      <c r="Z285" s="25">
        <v>150</v>
      </c>
      <c r="AA285" s="25" t="s">
        <v>324</v>
      </c>
      <c r="AB285" s="25" t="s">
        <v>1031</v>
      </c>
      <c r="AC285" s="25"/>
      <c r="AD285" s="4"/>
      <c r="AE285" s="4"/>
    </row>
    <row r="286" s="5" customFormat="1" ht="45" spans="1:31">
      <c r="A286" s="25">
        <v>267</v>
      </c>
      <c r="B286" s="35" t="s">
        <v>1032</v>
      </c>
      <c r="C286" s="25" t="s">
        <v>1033</v>
      </c>
      <c r="D286" s="25" t="s">
        <v>83</v>
      </c>
      <c r="E286" s="25" t="s">
        <v>83</v>
      </c>
      <c r="F286" s="25" t="s">
        <v>1034</v>
      </c>
      <c r="G286" s="25" t="s">
        <v>189</v>
      </c>
      <c r="H286" s="25" t="s">
        <v>748</v>
      </c>
      <c r="I286" s="25">
        <f t="shared" si="27"/>
        <v>330</v>
      </c>
      <c r="J286" s="25">
        <f t="shared" si="28"/>
        <v>300</v>
      </c>
      <c r="K286" s="25">
        <v>300</v>
      </c>
      <c r="L286" s="25"/>
      <c r="M286" s="25"/>
      <c r="N286" s="25"/>
      <c r="O286" s="25">
        <v>30</v>
      </c>
      <c r="P286" s="25" t="s">
        <v>46</v>
      </c>
      <c r="Q286" s="25" t="s">
        <v>47</v>
      </c>
      <c r="R286" s="31" t="s">
        <v>47</v>
      </c>
      <c r="S286" s="25" t="s">
        <v>48</v>
      </c>
      <c r="T286" s="25" t="s">
        <v>48</v>
      </c>
      <c r="U286" s="25" t="s">
        <v>48</v>
      </c>
      <c r="V286" s="25" t="s">
        <v>47</v>
      </c>
      <c r="W286" s="25">
        <v>18</v>
      </c>
      <c r="X286" s="25">
        <v>55</v>
      </c>
      <c r="Y286" s="25">
        <v>50</v>
      </c>
      <c r="Z286" s="25">
        <v>125</v>
      </c>
      <c r="AA286" s="25" t="s">
        <v>1035</v>
      </c>
      <c r="AB286" s="27" t="s">
        <v>1036</v>
      </c>
      <c r="AC286" s="25"/>
      <c r="AD286" s="4"/>
      <c r="AE286" s="4"/>
    </row>
    <row r="287" s="5" customFormat="1" ht="45" spans="1:31">
      <c r="A287" s="25">
        <v>268</v>
      </c>
      <c r="B287" s="35" t="s">
        <v>1037</v>
      </c>
      <c r="C287" s="25" t="s">
        <v>1038</v>
      </c>
      <c r="D287" s="25" t="s">
        <v>106</v>
      </c>
      <c r="E287" s="25" t="s">
        <v>106</v>
      </c>
      <c r="F287" s="25" t="s">
        <v>724</v>
      </c>
      <c r="G287" s="25" t="s">
        <v>189</v>
      </c>
      <c r="H287" s="25" t="s">
        <v>748</v>
      </c>
      <c r="I287" s="25">
        <f t="shared" si="27"/>
        <v>330</v>
      </c>
      <c r="J287" s="25">
        <f t="shared" si="28"/>
        <v>300</v>
      </c>
      <c r="K287" s="25">
        <v>300</v>
      </c>
      <c r="L287" s="25"/>
      <c r="M287" s="25"/>
      <c r="N287" s="25"/>
      <c r="O287" s="25">
        <v>30</v>
      </c>
      <c r="P287" s="25" t="s">
        <v>46</v>
      </c>
      <c r="Q287" s="25" t="s">
        <v>47</v>
      </c>
      <c r="R287" s="31" t="s">
        <v>47</v>
      </c>
      <c r="S287" s="25" t="s">
        <v>48</v>
      </c>
      <c r="T287" s="25" t="s">
        <v>48</v>
      </c>
      <c r="U287" s="25" t="s">
        <v>48</v>
      </c>
      <c r="V287" s="25" t="s">
        <v>47</v>
      </c>
      <c r="W287" s="25">
        <v>17</v>
      </c>
      <c r="X287" s="25">
        <v>49</v>
      </c>
      <c r="Y287" s="25">
        <v>50</v>
      </c>
      <c r="Z287" s="25">
        <v>145</v>
      </c>
      <c r="AA287" s="25" t="s">
        <v>1035</v>
      </c>
      <c r="AB287" s="25" t="s">
        <v>1036</v>
      </c>
      <c r="AC287" s="25"/>
      <c r="AD287" s="4"/>
      <c r="AE287" s="4"/>
    </row>
    <row r="288" s="5" customFormat="1" ht="45" spans="1:31">
      <c r="A288" s="25">
        <v>269</v>
      </c>
      <c r="B288" s="35" t="s">
        <v>1039</v>
      </c>
      <c r="C288" s="25" t="s">
        <v>1040</v>
      </c>
      <c r="D288" s="25" t="s">
        <v>79</v>
      </c>
      <c r="E288" s="25" t="s">
        <v>79</v>
      </c>
      <c r="F288" s="25" t="s">
        <v>526</v>
      </c>
      <c r="G288" s="25" t="s">
        <v>74</v>
      </c>
      <c r="H288" s="25" t="s">
        <v>748</v>
      </c>
      <c r="I288" s="25">
        <f t="shared" si="27"/>
        <v>330</v>
      </c>
      <c r="J288" s="25">
        <f t="shared" si="28"/>
        <v>300</v>
      </c>
      <c r="K288" s="25">
        <v>300</v>
      </c>
      <c r="L288" s="25"/>
      <c r="M288" s="25"/>
      <c r="N288" s="25"/>
      <c r="O288" s="25">
        <v>30</v>
      </c>
      <c r="P288" s="25" t="s">
        <v>46</v>
      </c>
      <c r="Q288" s="25" t="s">
        <v>47</v>
      </c>
      <c r="R288" s="31" t="s">
        <v>47</v>
      </c>
      <c r="S288" s="25" t="s">
        <v>48</v>
      </c>
      <c r="T288" s="25" t="s">
        <v>48</v>
      </c>
      <c r="U288" s="25" t="s">
        <v>48</v>
      </c>
      <c r="V288" s="25" t="s">
        <v>47</v>
      </c>
      <c r="W288" s="25">
        <v>15</v>
      </c>
      <c r="X288" s="25">
        <v>46</v>
      </c>
      <c r="Y288" s="25">
        <v>48</v>
      </c>
      <c r="Z288" s="25">
        <v>137</v>
      </c>
      <c r="AA288" s="25" t="s">
        <v>1035</v>
      </c>
      <c r="AB288" s="25" t="s">
        <v>1041</v>
      </c>
      <c r="AC288" s="25"/>
      <c r="AD288" s="4"/>
      <c r="AE288" s="4"/>
    </row>
    <row r="289" s="5" customFormat="1" ht="22.5" spans="1:31">
      <c r="A289" s="24" t="s">
        <v>313</v>
      </c>
      <c r="B289" s="26" t="s">
        <v>1042</v>
      </c>
      <c r="C289" s="25"/>
      <c r="D289" s="25"/>
      <c r="E289" s="25"/>
      <c r="F289" s="25"/>
      <c r="G289" s="25"/>
      <c r="H289" s="25"/>
      <c r="I289" s="24">
        <f t="shared" si="27"/>
        <v>3980.61</v>
      </c>
      <c r="J289" s="24">
        <f t="shared" si="28"/>
        <v>3980.61</v>
      </c>
      <c r="K289" s="24">
        <f>SUM(K290:K379)</f>
        <v>1463.61</v>
      </c>
      <c r="L289" s="24">
        <f>SUM(L290:L379)</f>
        <v>2517</v>
      </c>
      <c r="M289" s="24">
        <f>SUM(M290:M379)</f>
        <v>0</v>
      </c>
      <c r="N289" s="24">
        <f>SUM(N290:N379)</f>
        <v>0</v>
      </c>
      <c r="O289" s="24">
        <f>SUM(O290:O379)</f>
        <v>0</v>
      </c>
      <c r="P289" s="24"/>
      <c r="Q289" s="24"/>
      <c r="R289" s="24"/>
      <c r="S289" s="24"/>
      <c r="T289" s="24"/>
      <c r="U289" s="24"/>
      <c r="V289" s="24"/>
      <c r="W289" s="24">
        <f t="shared" ref="W289:Z289" si="39">SUM(W290:W364)</f>
        <v>3442</v>
      </c>
      <c r="X289" s="24">
        <f t="shared" si="39"/>
        <v>11414</v>
      </c>
      <c r="Y289" s="24">
        <f t="shared" si="39"/>
        <v>6734</v>
      </c>
      <c r="Z289" s="24">
        <f t="shared" si="39"/>
        <v>22380</v>
      </c>
      <c r="AA289" s="25"/>
      <c r="AB289" s="25"/>
      <c r="AC289" s="25"/>
      <c r="AD289" s="4"/>
      <c r="AE289" s="4"/>
    </row>
    <row r="290" s="14" customFormat="1" ht="67.5" spans="1:31">
      <c r="A290" s="25">
        <v>270</v>
      </c>
      <c r="B290" s="25" t="s">
        <v>1043</v>
      </c>
      <c r="C290" s="25" t="s">
        <v>1044</v>
      </c>
      <c r="D290" s="25" t="s">
        <v>42</v>
      </c>
      <c r="E290" s="25" t="s">
        <v>42</v>
      </c>
      <c r="F290" s="25" t="s">
        <v>1045</v>
      </c>
      <c r="G290" s="25" t="s">
        <v>55</v>
      </c>
      <c r="H290" s="25" t="s">
        <v>1046</v>
      </c>
      <c r="I290" s="25">
        <f t="shared" si="27"/>
        <v>50</v>
      </c>
      <c r="J290" s="25">
        <f t="shared" si="28"/>
        <v>50</v>
      </c>
      <c r="K290" s="37"/>
      <c r="L290" s="38">
        <v>50</v>
      </c>
      <c r="M290" s="37"/>
      <c r="N290" s="37"/>
      <c r="O290" s="37"/>
      <c r="P290" s="36" t="s">
        <v>46</v>
      </c>
      <c r="Q290" s="25" t="s">
        <v>47</v>
      </c>
      <c r="R290" s="25" t="s">
        <v>47</v>
      </c>
      <c r="S290" s="25" t="s">
        <v>48</v>
      </c>
      <c r="T290" s="25" t="s">
        <v>48</v>
      </c>
      <c r="U290" s="25" t="s">
        <v>48</v>
      </c>
      <c r="V290" s="25" t="s">
        <v>47</v>
      </c>
      <c r="W290" s="38">
        <v>30</v>
      </c>
      <c r="X290" s="38">
        <v>89</v>
      </c>
      <c r="Y290" s="38">
        <v>96</v>
      </c>
      <c r="Z290" s="38">
        <v>285</v>
      </c>
      <c r="AA290" s="25" t="s">
        <v>1047</v>
      </c>
      <c r="AB290" s="25" t="s">
        <v>1048</v>
      </c>
      <c r="AC290" s="37"/>
      <c r="AD290" s="4"/>
      <c r="AE290" s="4"/>
    </row>
    <row r="291" s="14" customFormat="1" ht="67.5" spans="1:31">
      <c r="A291" s="25">
        <v>271</v>
      </c>
      <c r="B291" s="25" t="s">
        <v>1049</v>
      </c>
      <c r="C291" s="25" t="s">
        <v>1050</v>
      </c>
      <c r="D291" s="25" t="s">
        <v>42</v>
      </c>
      <c r="E291" s="25" t="s">
        <v>42</v>
      </c>
      <c r="F291" s="25" t="s">
        <v>1051</v>
      </c>
      <c r="G291" s="25" t="s">
        <v>55</v>
      </c>
      <c r="H291" s="25" t="s">
        <v>1046</v>
      </c>
      <c r="I291" s="25">
        <f t="shared" si="27"/>
        <v>30</v>
      </c>
      <c r="J291" s="25">
        <f t="shared" si="28"/>
        <v>30</v>
      </c>
      <c r="K291" s="37"/>
      <c r="L291" s="38">
        <v>30</v>
      </c>
      <c r="M291" s="37"/>
      <c r="N291" s="37"/>
      <c r="O291" s="37"/>
      <c r="P291" s="36" t="s">
        <v>46</v>
      </c>
      <c r="Q291" s="25" t="s">
        <v>47</v>
      </c>
      <c r="R291" s="25" t="s">
        <v>47</v>
      </c>
      <c r="S291" s="25" t="s">
        <v>48</v>
      </c>
      <c r="T291" s="25" t="s">
        <v>48</v>
      </c>
      <c r="U291" s="25" t="s">
        <v>48</v>
      </c>
      <c r="V291" s="25" t="s">
        <v>47</v>
      </c>
      <c r="W291" s="25">
        <v>55</v>
      </c>
      <c r="X291" s="25">
        <v>133</v>
      </c>
      <c r="Y291" s="25">
        <v>134</v>
      </c>
      <c r="Z291" s="25">
        <v>439</v>
      </c>
      <c r="AA291" s="25" t="s">
        <v>1047</v>
      </c>
      <c r="AB291" s="25" t="s">
        <v>1052</v>
      </c>
      <c r="AC291" s="37"/>
      <c r="AD291" s="4"/>
      <c r="AE291" s="4"/>
    </row>
    <row r="292" s="14" customFormat="1" ht="67.5" spans="1:31">
      <c r="A292" s="25">
        <v>272</v>
      </c>
      <c r="B292" s="25" t="s">
        <v>1053</v>
      </c>
      <c r="C292" s="25" t="s">
        <v>1054</v>
      </c>
      <c r="D292" s="25" t="s">
        <v>42</v>
      </c>
      <c r="E292" s="38" t="s">
        <v>42</v>
      </c>
      <c r="F292" s="25" t="s">
        <v>1055</v>
      </c>
      <c r="G292" s="25" t="s">
        <v>55</v>
      </c>
      <c r="H292" s="25" t="s">
        <v>1046</v>
      </c>
      <c r="I292" s="25">
        <f t="shared" si="27"/>
        <v>30</v>
      </c>
      <c r="J292" s="25">
        <f t="shared" si="28"/>
        <v>30</v>
      </c>
      <c r="K292" s="37"/>
      <c r="L292" s="38">
        <v>30</v>
      </c>
      <c r="M292" s="37"/>
      <c r="N292" s="37"/>
      <c r="O292" s="37"/>
      <c r="P292" s="36" t="s">
        <v>46</v>
      </c>
      <c r="Q292" s="25" t="s">
        <v>47</v>
      </c>
      <c r="R292" s="25" t="s">
        <v>47</v>
      </c>
      <c r="S292" s="25" t="s">
        <v>48</v>
      </c>
      <c r="T292" s="25" t="s">
        <v>48</v>
      </c>
      <c r="U292" s="25" t="s">
        <v>48</v>
      </c>
      <c r="V292" s="25" t="s">
        <v>47</v>
      </c>
      <c r="W292" s="38">
        <v>42</v>
      </c>
      <c r="X292" s="38">
        <v>104</v>
      </c>
      <c r="Y292" s="38">
        <v>89</v>
      </c>
      <c r="Z292" s="38">
        <v>300</v>
      </c>
      <c r="AA292" s="25" t="s">
        <v>1047</v>
      </c>
      <c r="AB292" s="25" t="s">
        <v>1056</v>
      </c>
      <c r="AC292" s="37"/>
      <c r="AD292" s="4"/>
      <c r="AE292" s="4"/>
    </row>
    <row r="293" s="5" customFormat="1" ht="56.25" spans="1:31">
      <c r="A293" s="25">
        <v>273</v>
      </c>
      <c r="B293" s="25" t="s">
        <v>1057</v>
      </c>
      <c r="C293" s="25" t="s">
        <v>1058</v>
      </c>
      <c r="D293" s="25" t="s">
        <v>42</v>
      </c>
      <c r="E293" s="25" t="s">
        <v>42</v>
      </c>
      <c r="F293" s="27" t="s">
        <v>322</v>
      </c>
      <c r="G293" s="25" t="s">
        <v>323</v>
      </c>
      <c r="H293" s="25" t="s">
        <v>45</v>
      </c>
      <c r="I293" s="25">
        <f t="shared" si="27"/>
        <v>40</v>
      </c>
      <c r="J293" s="25">
        <f t="shared" si="28"/>
        <v>40</v>
      </c>
      <c r="K293" s="25"/>
      <c r="L293" s="25">
        <v>40</v>
      </c>
      <c r="M293" s="25"/>
      <c r="N293" s="25"/>
      <c r="O293" s="25"/>
      <c r="P293" s="25" t="s">
        <v>46</v>
      </c>
      <c r="Q293" s="25" t="s">
        <v>47</v>
      </c>
      <c r="R293" s="31" t="s">
        <v>47</v>
      </c>
      <c r="S293" s="25" t="s">
        <v>48</v>
      </c>
      <c r="T293" s="25" t="s">
        <v>48</v>
      </c>
      <c r="U293" s="25" t="s">
        <v>48</v>
      </c>
      <c r="V293" s="25" t="s">
        <v>47</v>
      </c>
      <c r="W293" s="25">
        <v>36</v>
      </c>
      <c r="X293" s="25">
        <v>157</v>
      </c>
      <c r="Y293" s="25">
        <v>53</v>
      </c>
      <c r="Z293" s="25">
        <v>200</v>
      </c>
      <c r="AA293" s="25" t="s">
        <v>1047</v>
      </c>
      <c r="AB293" s="25" t="s">
        <v>1059</v>
      </c>
      <c r="AC293" s="25"/>
      <c r="AD293" s="4"/>
      <c r="AE293" s="4"/>
    </row>
    <row r="294" s="5" customFormat="1" ht="67.5" spans="1:31">
      <c r="A294" s="25">
        <v>274</v>
      </c>
      <c r="B294" s="25" t="s">
        <v>1060</v>
      </c>
      <c r="C294" s="25" t="s">
        <v>1061</v>
      </c>
      <c r="D294" s="25" t="s">
        <v>42</v>
      </c>
      <c r="E294" s="25" t="s">
        <v>42</v>
      </c>
      <c r="F294" s="25" t="s">
        <v>328</v>
      </c>
      <c r="G294" s="25" t="s">
        <v>323</v>
      </c>
      <c r="H294" s="25" t="s">
        <v>45</v>
      </c>
      <c r="I294" s="25">
        <f t="shared" si="27"/>
        <v>100</v>
      </c>
      <c r="J294" s="25">
        <f t="shared" si="28"/>
        <v>100</v>
      </c>
      <c r="K294" s="25"/>
      <c r="L294" s="25">
        <v>100</v>
      </c>
      <c r="M294" s="25"/>
      <c r="N294" s="25"/>
      <c r="O294" s="25"/>
      <c r="P294" s="25" t="s">
        <v>46</v>
      </c>
      <c r="Q294" s="25" t="s">
        <v>47</v>
      </c>
      <c r="R294" s="25" t="s">
        <v>48</v>
      </c>
      <c r="S294" s="25" t="s">
        <v>48</v>
      </c>
      <c r="T294" s="25" t="s">
        <v>48</v>
      </c>
      <c r="U294" s="25" t="s">
        <v>48</v>
      </c>
      <c r="V294" s="25" t="s">
        <v>47</v>
      </c>
      <c r="W294" s="25">
        <v>48</v>
      </c>
      <c r="X294" s="25">
        <v>147</v>
      </c>
      <c r="Y294" s="25">
        <v>136</v>
      </c>
      <c r="Z294" s="25">
        <v>457</v>
      </c>
      <c r="AA294" s="25" t="s">
        <v>1047</v>
      </c>
      <c r="AB294" s="27" t="s">
        <v>1062</v>
      </c>
      <c r="AC294" s="27"/>
      <c r="AD294" s="4"/>
      <c r="AE294" s="4"/>
    </row>
    <row r="295" s="5" customFormat="1" ht="67.5" spans="1:31">
      <c r="A295" s="25">
        <v>275</v>
      </c>
      <c r="B295" s="25" t="s">
        <v>1063</v>
      </c>
      <c r="C295" s="22" t="s">
        <v>1064</v>
      </c>
      <c r="D295" s="25" t="s">
        <v>42</v>
      </c>
      <c r="E295" s="25" t="s">
        <v>42</v>
      </c>
      <c r="F295" s="25" t="s">
        <v>791</v>
      </c>
      <c r="G295" s="25" t="s">
        <v>323</v>
      </c>
      <c r="H295" s="25" t="s">
        <v>45</v>
      </c>
      <c r="I295" s="25">
        <f t="shared" si="27"/>
        <v>20</v>
      </c>
      <c r="J295" s="25">
        <f t="shared" si="28"/>
        <v>20</v>
      </c>
      <c r="K295" s="25"/>
      <c r="L295" s="25">
        <v>20</v>
      </c>
      <c r="M295" s="25"/>
      <c r="N295" s="25"/>
      <c r="O295" s="25"/>
      <c r="P295" s="25" t="s">
        <v>46</v>
      </c>
      <c r="Q295" s="25" t="s">
        <v>47</v>
      </c>
      <c r="R295" s="25" t="s">
        <v>48</v>
      </c>
      <c r="S295" s="25" t="s">
        <v>48</v>
      </c>
      <c r="T295" s="25" t="s">
        <v>48</v>
      </c>
      <c r="U295" s="25" t="s">
        <v>48</v>
      </c>
      <c r="V295" s="25" t="s">
        <v>47</v>
      </c>
      <c r="W295" s="25">
        <v>48</v>
      </c>
      <c r="X295" s="25">
        <v>144</v>
      </c>
      <c r="Y295" s="25">
        <v>155</v>
      </c>
      <c r="Z295" s="25">
        <v>520</v>
      </c>
      <c r="AA295" s="25" t="s">
        <v>1047</v>
      </c>
      <c r="AB295" s="25" t="s">
        <v>1065</v>
      </c>
      <c r="AC295" s="25"/>
      <c r="AD295" s="4"/>
      <c r="AE295" s="4"/>
    </row>
    <row r="296" s="5" customFormat="1" ht="56.25" spans="1:31">
      <c r="A296" s="25">
        <v>276</v>
      </c>
      <c r="B296" s="27" t="s">
        <v>1066</v>
      </c>
      <c r="C296" s="25" t="s">
        <v>1067</v>
      </c>
      <c r="D296" s="25" t="s">
        <v>42</v>
      </c>
      <c r="E296" s="25" t="s">
        <v>42</v>
      </c>
      <c r="F296" s="25" t="s">
        <v>1068</v>
      </c>
      <c r="G296" s="25" t="s">
        <v>323</v>
      </c>
      <c r="H296" s="25" t="s">
        <v>45</v>
      </c>
      <c r="I296" s="25">
        <f t="shared" si="27"/>
        <v>10</v>
      </c>
      <c r="J296" s="25">
        <f t="shared" si="28"/>
        <v>10</v>
      </c>
      <c r="K296" s="25"/>
      <c r="L296" s="25">
        <v>10</v>
      </c>
      <c r="M296" s="25"/>
      <c r="N296" s="25"/>
      <c r="O296" s="25"/>
      <c r="P296" s="25" t="s">
        <v>46</v>
      </c>
      <c r="Q296" s="25" t="s">
        <v>47</v>
      </c>
      <c r="R296" s="25" t="s">
        <v>48</v>
      </c>
      <c r="S296" s="25" t="s">
        <v>48</v>
      </c>
      <c r="T296" s="25" t="s">
        <v>48</v>
      </c>
      <c r="U296" s="25" t="s">
        <v>48</v>
      </c>
      <c r="V296" s="25" t="s">
        <v>47</v>
      </c>
      <c r="W296" s="25">
        <v>8</v>
      </c>
      <c r="X296" s="25">
        <v>18</v>
      </c>
      <c r="Y296" s="25">
        <v>18</v>
      </c>
      <c r="Z296" s="25">
        <v>58</v>
      </c>
      <c r="AA296" s="25" t="s">
        <v>1047</v>
      </c>
      <c r="AB296" s="27" t="s">
        <v>1069</v>
      </c>
      <c r="AC296" s="27"/>
      <c r="AD296" s="4"/>
      <c r="AE296" s="4"/>
    </row>
    <row r="297" s="5" customFormat="1" ht="56.25" spans="1:31">
      <c r="A297" s="25">
        <v>277</v>
      </c>
      <c r="B297" s="25" t="s">
        <v>1070</v>
      </c>
      <c r="C297" s="25" t="s">
        <v>1071</v>
      </c>
      <c r="D297" s="25" t="s">
        <v>42</v>
      </c>
      <c r="E297" s="25" t="s">
        <v>42</v>
      </c>
      <c r="F297" s="25" t="s">
        <v>1072</v>
      </c>
      <c r="G297" s="25" t="s">
        <v>323</v>
      </c>
      <c r="H297" s="25" t="s">
        <v>45</v>
      </c>
      <c r="I297" s="25">
        <f t="shared" si="27"/>
        <v>30</v>
      </c>
      <c r="J297" s="25">
        <f t="shared" si="28"/>
        <v>30</v>
      </c>
      <c r="K297" s="25"/>
      <c r="L297" s="25">
        <v>30</v>
      </c>
      <c r="M297" s="25"/>
      <c r="N297" s="25"/>
      <c r="O297" s="25"/>
      <c r="P297" s="25" t="s">
        <v>46</v>
      </c>
      <c r="Q297" s="25" t="s">
        <v>47</v>
      </c>
      <c r="R297" s="25" t="s">
        <v>48</v>
      </c>
      <c r="S297" s="25" t="s">
        <v>48</v>
      </c>
      <c r="T297" s="25" t="s">
        <v>48</v>
      </c>
      <c r="U297" s="25" t="s">
        <v>48</v>
      </c>
      <c r="V297" s="25" t="s">
        <v>47</v>
      </c>
      <c r="W297" s="27">
        <v>60</v>
      </c>
      <c r="X297" s="27">
        <v>192</v>
      </c>
      <c r="Y297" s="25">
        <v>89</v>
      </c>
      <c r="Z297" s="25">
        <v>224</v>
      </c>
      <c r="AA297" s="25" t="s">
        <v>1047</v>
      </c>
      <c r="AB297" s="27" t="s">
        <v>1073</v>
      </c>
      <c r="AC297" s="27"/>
      <c r="AD297" s="4"/>
      <c r="AE297" s="4"/>
    </row>
    <row r="298" s="5" customFormat="1" ht="56.25" spans="1:31">
      <c r="A298" s="25">
        <v>278</v>
      </c>
      <c r="B298" s="25" t="s">
        <v>1074</v>
      </c>
      <c r="C298" s="25" t="s">
        <v>1075</v>
      </c>
      <c r="D298" s="25" t="s">
        <v>42</v>
      </c>
      <c r="E298" s="25" t="s">
        <v>42</v>
      </c>
      <c r="F298" s="25" t="s">
        <v>334</v>
      </c>
      <c r="G298" s="25" t="s">
        <v>323</v>
      </c>
      <c r="H298" s="25" t="s">
        <v>45</v>
      </c>
      <c r="I298" s="25">
        <f t="shared" si="27"/>
        <v>10</v>
      </c>
      <c r="J298" s="25">
        <f t="shared" si="28"/>
        <v>10</v>
      </c>
      <c r="K298" s="25"/>
      <c r="L298" s="25">
        <v>10</v>
      </c>
      <c r="M298" s="25"/>
      <c r="N298" s="25"/>
      <c r="O298" s="25"/>
      <c r="P298" s="25" t="s">
        <v>46</v>
      </c>
      <c r="Q298" s="25" t="s">
        <v>47</v>
      </c>
      <c r="R298" s="31" t="s">
        <v>47</v>
      </c>
      <c r="S298" s="25" t="s">
        <v>48</v>
      </c>
      <c r="T298" s="25" t="s">
        <v>48</v>
      </c>
      <c r="U298" s="25" t="s">
        <v>48</v>
      </c>
      <c r="V298" s="25" t="s">
        <v>47</v>
      </c>
      <c r="W298" s="27">
        <v>31</v>
      </c>
      <c r="X298" s="27">
        <v>87</v>
      </c>
      <c r="Y298" s="25">
        <v>87</v>
      </c>
      <c r="Z298" s="25">
        <v>271</v>
      </c>
      <c r="AA298" s="25" t="s">
        <v>1047</v>
      </c>
      <c r="AB298" s="27" t="s">
        <v>1076</v>
      </c>
      <c r="AC298" s="27"/>
      <c r="AD298" s="4"/>
      <c r="AE298" s="4"/>
    </row>
    <row r="299" s="5" customFormat="1" ht="56.25" spans="1:31">
      <c r="A299" s="25">
        <v>279</v>
      </c>
      <c r="B299" s="25" t="s">
        <v>1077</v>
      </c>
      <c r="C299" s="25" t="s">
        <v>1078</v>
      </c>
      <c r="D299" s="25" t="s">
        <v>42</v>
      </c>
      <c r="E299" s="25" t="s">
        <v>42</v>
      </c>
      <c r="F299" s="25" t="s">
        <v>1079</v>
      </c>
      <c r="G299" s="25" t="s">
        <v>323</v>
      </c>
      <c r="H299" s="25" t="s">
        <v>45</v>
      </c>
      <c r="I299" s="25">
        <f t="shared" si="27"/>
        <v>10</v>
      </c>
      <c r="J299" s="25">
        <f t="shared" si="28"/>
        <v>10</v>
      </c>
      <c r="K299" s="25"/>
      <c r="L299" s="25">
        <v>10</v>
      </c>
      <c r="M299" s="25"/>
      <c r="N299" s="25"/>
      <c r="O299" s="25"/>
      <c r="P299" s="25" t="s">
        <v>46</v>
      </c>
      <c r="Q299" s="25" t="s">
        <v>47</v>
      </c>
      <c r="R299" s="25" t="s">
        <v>48</v>
      </c>
      <c r="S299" s="25" t="s">
        <v>48</v>
      </c>
      <c r="T299" s="25" t="s">
        <v>48</v>
      </c>
      <c r="U299" s="25" t="s">
        <v>48</v>
      </c>
      <c r="V299" s="25" t="s">
        <v>47</v>
      </c>
      <c r="W299" s="27">
        <v>18</v>
      </c>
      <c r="X299" s="27">
        <v>42</v>
      </c>
      <c r="Y299" s="25">
        <v>20</v>
      </c>
      <c r="Z299" s="25">
        <v>89</v>
      </c>
      <c r="AA299" s="25" t="s">
        <v>1047</v>
      </c>
      <c r="AB299" s="27" t="s">
        <v>1080</v>
      </c>
      <c r="AC299" s="27"/>
      <c r="AD299" s="4"/>
      <c r="AE299" s="4"/>
    </row>
    <row r="300" s="5" customFormat="1" ht="56.25" spans="1:31">
      <c r="A300" s="25">
        <v>280</v>
      </c>
      <c r="B300" s="25" t="s">
        <v>1081</v>
      </c>
      <c r="C300" s="25" t="s">
        <v>1082</v>
      </c>
      <c r="D300" s="25" t="s">
        <v>42</v>
      </c>
      <c r="E300" s="25" t="s">
        <v>42</v>
      </c>
      <c r="F300" s="25" t="s">
        <v>345</v>
      </c>
      <c r="G300" s="25" t="s">
        <v>323</v>
      </c>
      <c r="H300" s="25" t="s">
        <v>45</v>
      </c>
      <c r="I300" s="25">
        <f t="shared" si="27"/>
        <v>10</v>
      </c>
      <c r="J300" s="25">
        <f t="shared" si="28"/>
        <v>10</v>
      </c>
      <c r="K300" s="25"/>
      <c r="L300" s="25">
        <v>10</v>
      </c>
      <c r="M300" s="25"/>
      <c r="N300" s="25"/>
      <c r="O300" s="25"/>
      <c r="P300" s="25" t="s">
        <v>46</v>
      </c>
      <c r="Q300" s="25" t="s">
        <v>47</v>
      </c>
      <c r="R300" s="25" t="s">
        <v>48</v>
      </c>
      <c r="S300" s="25" t="s">
        <v>48</v>
      </c>
      <c r="T300" s="25" t="s">
        <v>48</v>
      </c>
      <c r="U300" s="25" t="s">
        <v>48</v>
      </c>
      <c r="V300" s="25" t="s">
        <v>47</v>
      </c>
      <c r="W300" s="25">
        <v>22</v>
      </c>
      <c r="X300" s="25">
        <v>68</v>
      </c>
      <c r="Y300" s="25">
        <v>33</v>
      </c>
      <c r="Z300" s="25">
        <v>103</v>
      </c>
      <c r="AA300" s="25" t="s">
        <v>1083</v>
      </c>
      <c r="AB300" s="25" t="s">
        <v>1084</v>
      </c>
      <c r="AC300" s="25"/>
      <c r="AD300" s="4"/>
      <c r="AE300" s="4"/>
    </row>
    <row r="301" s="5" customFormat="1" ht="45" spans="1:31">
      <c r="A301" s="25">
        <v>281</v>
      </c>
      <c r="B301" s="25" t="s">
        <v>1085</v>
      </c>
      <c r="C301" s="35" t="s">
        <v>1086</v>
      </c>
      <c r="D301" s="25" t="s">
        <v>53</v>
      </c>
      <c r="E301" s="25" t="s">
        <v>53</v>
      </c>
      <c r="F301" s="25" t="s">
        <v>1087</v>
      </c>
      <c r="G301" s="25" t="s">
        <v>1088</v>
      </c>
      <c r="H301" s="25" t="s">
        <v>1046</v>
      </c>
      <c r="I301" s="25">
        <f t="shared" si="27"/>
        <v>100</v>
      </c>
      <c r="J301" s="25">
        <f t="shared" si="28"/>
        <v>100</v>
      </c>
      <c r="K301" s="25"/>
      <c r="L301" s="25">
        <v>100</v>
      </c>
      <c r="M301" s="25"/>
      <c r="N301" s="25"/>
      <c r="O301" s="25"/>
      <c r="P301" s="25" t="s">
        <v>46</v>
      </c>
      <c r="Q301" s="25" t="s">
        <v>47</v>
      </c>
      <c r="R301" s="31" t="s">
        <v>48</v>
      </c>
      <c r="S301" s="25" t="s">
        <v>48</v>
      </c>
      <c r="T301" s="25" t="s">
        <v>48</v>
      </c>
      <c r="U301" s="25" t="s">
        <v>48</v>
      </c>
      <c r="V301" s="25" t="s">
        <v>47</v>
      </c>
      <c r="W301" s="27">
        <v>28</v>
      </c>
      <c r="X301" s="27">
        <v>98</v>
      </c>
      <c r="Y301" s="27">
        <v>80</v>
      </c>
      <c r="Z301" s="27">
        <v>350</v>
      </c>
      <c r="AA301" s="35" t="s">
        <v>1089</v>
      </c>
      <c r="AB301" s="46" t="s">
        <v>1090</v>
      </c>
      <c r="AC301" s="25"/>
      <c r="AD301" s="4"/>
      <c r="AE301" s="4"/>
    </row>
    <row r="302" s="9" customFormat="1" ht="45" spans="1:31">
      <c r="A302" s="25">
        <v>282</v>
      </c>
      <c r="B302" s="25" t="s">
        <v>1091</v>
      </c>
      <c r="C302" s="36" t="s">
        <v>1092</v>
      </c>
      <c r="D302" s="25" t="s">
        <v>53</v>
      </c>
      <c r="E302" s="25" t="s">
        <v>53</v>
      </c>
      <c r="F302" s="25" t="s">
        <v>358</v>
      </c>
      <c r="G302" s="25" t="s">
        <v>359</v>
      </c>
      <c r="H302" s="25" t="s">
        <v>45</v>
      </c>
      <c r="I302" s="25">
        <f t="shared" si="27"/>
        <v>127</v>
      </c>
      <c r="J302" s="25">
        <f t="shared" si="28"/>
        <v>127</v>
      </c>
      <c r="K302" s="25"/>
      <c r="L302" s="25">
        <v>127</v>
      </c>
      <c r="M302" s="25"/>
      <c r="N302" s="25"/>
      <c r="O302" s="25"/>
      <c r="P302" s="25" t="s">
        <v>46</v>
      </c>
      <c r="Q302" s="25" t="s">
        <v>47</v>
      </c>
      <c r="R302" s="25" t="s">
        <v>48</v>
      </c>
      <c r="S302" s="25" t="s">
        <v>48</v>
      </c>
      <c r="T302" s="25" t="s">
        <v>48</v>
      </c>
      <c r="U302" s="25" t="s">
        <v>48</v>
      </c>
      <c r="V302" s="25" t="s">
        <v>48</v>
      </c>
      <c r="W302" s="25">
        <v>43</v>
      </c>
      <c r="X302" s="25">
        <v>124</v>
      </c>
      <c r="Y302" s="25">
        <v>146</v>
      </c>
      <c r="Z302" s="25">
        <v>544</v>
      </c>
      <c r="AA302" s="25" t="s">
        <v>324</v>
      </c>
      <c r="AB302" s="25" t="s">
        <v>1093</v>
      </c>
      <c r="AC302" s="25"/>
      <c r="AD302" s="4"/>
      <c r="AE302" s="4"/>
    </row>
    <row r="303" s="9" customFormat="1" ht="45" spans="1:31">
      <c r="A303" s="25">
        <v>283</v>
      </c>
      <c r="B303" s="25" t="s">
        <v>1094</v>
      </c>
      <c r="C303" s="25" t="s">
        <v>1095</v>
      </c>
      <c r="D303" s="25" t="s">
        <v>53</v>
      </c>
      <c r="E303" s="25" t="s">
        <v>53</v>
      </c>
      <c r="F303" s="25" t="s">
        <v>54</v>
      </c>
      <c r="G303" s="25" t="s">
        <v>359</v>
      </c>
      <c r="H303" s="25" t="s">
        <v>45</v>
      </c>
      <c r="I303" s="25">
        <f t="shared" ref="I303:I366" si="40">J303+O303</f>
        <v>100</v>
      </c>
      <c r="J303" s="25">
        <f t="shared" ref="J303:J366" si="41">K303+L303+M303+N303</f>
        <v>100</v>
      </c>
      <c r="K303" s="25">
        <v>100</v>
      </c>
      <c r="L303" s="25"/>
      <c r="M303" s="25"/>
      <c r="N303" s="25"/>
      <c r="O303" s="25"/>
      <c r="P303" s="25" t="s">
        <v>46</v>
      </c>
      <c r="Q303" s="25" t="s">
        <v>47</v>
      </c>
      <c r="R303" s="25" t="s">
        <v>48</v>
      </c>
      <c r="S303" s="25" t="s">
        <v>48</v>
      </c>
      <c r="T303" s="25" t="s">
        <v>48</v>
      </c>
      <c r="U303" s="25" t="s">
        <v>48</v>
      </c>
      <c r="V303" s="25" t="s">
        <v>47</v>
      </c>
      <c r="W303" s="25">
        <v>180</v>
      </c>
      <c r="X303" s="25">
        <v>550</v>
      </c>
      <c r="Y303" s="25">
        <v>480</v>
      </c>
      <c r="Z303" s="25">
        <v>1601</v>
      </c>
      <c r="AA303" s="25" t="s">
        <v>324</v>
      </c>
      <c r="AB303" s="25" t="s">
        <v>1096</v>
      </c>
      <c r="AC303" s="25"/>
      <c r="AD303" s="4"/>
      <c r="AE303" s="4"/>
    </row>
    <row r="304" s="10" customFormat="1" ht="56.25" spans="1:31">
      <c r="A304" s="25">
        <v>284</v>
      </c>
      <c r="B304" s="25" t="s">
        <v>1097</v>
      </c>
      <c r="C304" s="27" t="s">
        <v>1098</v>
      </c>
      <c r="D304" s="25" t="s">
        <v>60</v>
      </c>
      <c r="E304" s="25" t="s">
        <v>60</v>
      </c>
      <c r="F304" s="25" t="s">
        <v>391</v>
      </c>
      <c r="G304" s="25" t="s">
        <v>62</v>
      </c>
      <c r="H304" s="25" t="s">
        <v>45</v>
      </c>
      <c r="I304" s="25">
        <f t="shared" si="40"/>
        <v>50</v>
      </c>
      <c r="J304" s="25">
        <f t="shared" si="41"/>
        <v>50</v>
      </c>
      <c r="K304" s="25"/>
      <c r="L304" s="25">
        <v>50</v>
      </c>
      <c r="M304" s="25"/>
      <c r="N304" s="25"/>
      <c r="O304" s="25"/>
      <c r="P304" s="25" t="s">
        <v>46</v>
      </c>
      <c r="Q304" s="25" t="s">
        <v>47</v>
      </c>
      <c r="R304" s="31" t="s">
        <v>47</v>
      </c>
      <c r="S304" s="25" t="s">
        <v>48</v>
      </c>
      <c r="T304" s="25" t="s">
        <v>48</v>
      </c>
      <c r="U304" s="25" t="s">
        <v>48</v>
      </c>
      <c r="V304" s="25" t="s">
        <v>47</v>
      </c>
      <c r="W304" s="25">
        <v>20</v>
      </c>
      <c r="X304" s="25">
        <v>30</v>
      </c>
      <c r="Y304" s="25">
        <v>32</v>
      </c>
      <c r="Z304" s="25">
        <v>100</v>
      </c>
      <c r="AA304" s="25" t="s">
        <v>1099</v>
      </c>
      <c r="AB304" s="25" t="s">
        <v>1100</v>
      </c>
      <c r="AC304" s="25"/>
      <c r="AD304" s="4"/>
      <c r="AE304" s="4"/>
    </row>
    <row r="305" s="10" customFormat="1" ht="56.25" spans="1:31">
      <c r="A305" s="25">
        <v>285</v>
      </c>
      <c r="B305" s="25" t="s">
        <v>1101</v>
      </c>
      <c r="C305" s="27" t="s">
        <v>1102</v>
      </c>
      <c r="D305" s="25" t="s">
        <v>60</v>
      </c>
      <c r="E305" s="25" t="s">
        <v>60</v>
      </c>
      <c r="F305" s="25" t="s">
        <v>399</v>
      </c>
      <c r="G305" s="25" t="s">
        <v>62</v>
      </c>
      <c r="H305" s="25" t="s">
        <v>45</v>
      </c>
      <c r="I305" s="25">
        <f t="shared" si="40"/>
        <v>40</v>
      </c>
      <c r="J305" s="25">
        <f t="shared" si="41"/>
        <v>40</v>
      </c>
      <c r="K305" s="25"/>
      <c r="L305" s="25">
        <v>40</v>
      </c>
      <c r="M305" s="25"/>
      <c r="N305" s="25"/>
      <c r="O305" s="25"/>
      <c r="P305" s="25" t="s">
        <v>46</v>
      </c>
      <c r="Q305" s="25" t="s">
        <v>47</v>
      </c>
      <c r="R305" s="31" t="s">
        <v>47</v>
      </c>
      <c r="S305" s="25" t="s">
        <v>48</v>
      </c>
      <c r="T305" s="25" t="s">
        <v>48</v>
      </c>
      <c r="U305" s="25" t="s">
        <v>48</v>
      </c>
      <c r="V305" s="25" t="s">
        <v>47</v>
      </c>
      <c r="W305" s="25">
        <v>68</v>
      </c>
      <c r="X305" s="25">
        <v>216</v>
      </c>
      <c r="Y305" s="25">
        <v>68</v>
      </c>
      <c r="Z305" s="25">
        <v>216</v>
      </c>
      <c r="AA305" s="25" t="s">
        <v>946</v>
      </c>
      <c r="AB305" s="25" t="s">
        <v>1103</v>
      </c>
      <c r="AC305" s="25"/>
      <c r="AD305" s="4"/>
      <c r="AE305" s="4"/>
    </row>
    <row r="306" s="10" customFormat="1" ht="78.75" spans="1:31">
      <c r="A306" s="25">
        <v>286</v>
      </c>
      <c r="B306" s="25" t="s">
        <v>1104</v>
      </c>
      <c r="C306" s="25" t="s">
        <v>1105</v>
      </c>
      <c r="D306" s="25" t="s">
        <v>60</v>
      </c>
      <c r="E306" s="25" t="s">
        <v>60</v>
      </c>
      <c r="F306" s="25" t="s">
        <v>383</v>
      </c>
      <c r="G306" s="25" t="s">
        <v>62</v>
      </c>
      <c r="H306" s="25" t="s">
        <v>45</v>
      </c>
      <c r="I306" s="25">
        <f t="shared" si="40"/>
        <v>93</v>
      </c>
      <c r="J306" s="25">
        <f t="shared" si="41"/>
        <v>93</v>
      </c>
      <c r="K306" s="25"/>
      <c r="L306" s="25">
        <v>93</v>
      </c>
      <c r="M306" s="25"/>
      <c r="N306" s="25"/>
      <c r="O306" s="25"/>
      <c r="P306" s="25" t="s">
        <v>46</v>
      </c>
      <c r="Q306" s="25" t="s">
        <v>47</v>
      </c>
      <c r="R306" s="25" t="s">
        <v>47</v>
      </c>
      <c r="S306" s="25" t="s">
        <v>48</v>
      </c>
      <c r="T306" s="25" t="s">
        <v>48</v>
      </c>
      <c r="U306" s="25" t="s">
        <v>48</v>
      </c>
      <c r="V306" s="25" t="s">
        <v>47</v>
      </c>
      <c r="W306" s="25">
        <v>84</v>
      </c>
      <c r="X306" s="25">
        <v>277</v>
      </c>
      <c r="Y306" s="25">
        <v>84</v>
      </c>
      <c r="Z306" s="25">
        <v>277</v>
      </c>
      <c r="AA306" s="25" t="s">
        <v>946</v>
      </c>
      <c r="AB306" s="25" t="s">
        <v>1106</v>
      </c>
      <c r="AC306" s="25"/>
      <c r="AD306" s="4"/>
      <c r="AE306" s="4"/>
    </row>
    <row r="307" s="10" customFormat="1" ht="90" spans="1:31">
      <c r="A307" s="25">
        <v>287</v>
      </c>
      <c r="B307" s="25" t="s">
        <v>1107</v>
      </c>
      <c r="C307" s="27" t="s">
        <v>1108</v>
      </c>
      <c r="D307" s="25" t="s">
        <v>60</v>
      </c>
      <c r="E307" s="25" t="s">
        <v>60</v>
      </c>
      <c r="F307" s="25" t="s">
        <v>383</v>
      </c>
      <c r="G307" s="25" t="s">
        <v>62</v>
      </c>
      <c r="H307" s="25" t="s">
        <v>1046</v>
      </c>
      <c r="I307" s="25">
        <f t="shared" si="40"/>
        <v>137</v>
      </c>
      <c r="J307" s="25">
        <f t="shared" si="41"/>
        <v>137</v>
      </c>
      <c r="K307" s="25"/>
      <c r="L307" s="25">
        <v>137</v>
      </c>
      <c r="M307" s="25"/>
      <c r="N307" s="25"/>
      <c r="O307" s="25"/>
      <c r="P307" s="25" t="s">
        <v>46</v>
      </c>
      <c r="Q307" s="25" t="s">
        <v>47</v>
      </c>
      <c r="R307" s="25" t="s">
        <v>47</v>
      </c>
      <c r="S307" s="25" t="s">
        <v>48</v>
      </c>
      <c r="T307" s="25" t="s">
        <v>48</v>
      </c>
      <c r="U307" s="25" t="s">
        <v>48</v>
      </c>
      <c r="V307" s="25" t="s">
        <v>47</v>
      </c>
      <c r="W307" s="25">
        <v>666</v>
      </c>
      <c r="X307" s="25">
        <v>2500</v>
      </c>
      <c r="Y307" s="25">
        <v>666</v>
      </c>
      <c r="Z307" s="25">
        <v>2500</v>
      </c>
      <c r="AA307" s="25" t="s">
        <v>946</v>
      </c>
      <c r="AB307" s="25" t="s">
        <v>1109</v>
      </c>
      <c r="AC307" s="25"/>
      <c r="AD307" s="4"/>
      <c r="AE307" s="4"/>
    </row>
    <row r="308" s="10" customFormat="1" ht="78.75" spans="1:31">
      <c r="A308" s="25">
        <v>288</v>
      </c>
      <c r="B308" s="25" t="s">
        <v>1110</v>
      </c>
      <c r="C308" s="27" t="s">
        <v>1111</v>
      </c>
      <c r="D308" s="25" t="s">
        <v>60</v>
      </c>
      <c r="E308" s="25" t="s">
        <v>60</v>
      </c>
      <c r="F308" s="25" t="s">
        <v>412</v>
      </c>
      <c r="G308" s="25" t="s">
        <v>62</v>
      </c>
      <c r="H308" s="25" t="s">
        <v>1046</v>
      </c>
      <c r="I308" s="25">
        <f t="shared" si="40"/>
        <v>75</v>
      </c>
      <c r="J308" s="25">
        <f t="shared" si="41"/>
        <v>75</v>
      </c>
      <c r="K308" s="25"/>
      <c r="L308" s="25">
        <v>75</v>
      </c>
      <c r="M308" s="25"/>
      <c r="N308" s="25"/>
      <c r="O308" s="25"/>
      <c r="P308" s="25" t="s">
        <v>46</v>
      </c>
      <c r="Q308" s="25" t="s">
        <v>47</v>
      </c>
      <c r="R308" s="25" t="s">
        <v>47</v>
      </c>
      <c r="S308" s="25" t="s">
        <v>48</v>
      </c>
      <c r="T308" s="25" t="s">
        <v>48</v>
      </c>
      <c r="U308" s="25" t="s">
        <v>48</v>
      </c>
      <c r="V308" s="25" t="s">
        <v>47</v>
      </c>
      <c r="W308" s="25">
        <v>232</v>
      </c>
      <c r="X308" s="25">
        <v>812</v>
      </c>
      <c r="Y308" s="25">
        <v>232</v>
      </c>
      <c r="Z308" s="25">
        <v>812</v>
      </c>
      <c r="AA308" s="25" t="s">
        <v>946</v>
      </c>
      <c r="AB308" s="25" t="s">
        <v>1112</v>
      </c>
      <c r="AC308" s="25"/>
      <c r="AD308" s="4"/>
      <c r="AE308" s="4"/>
    </row>
    <row r="309" s="10" customFormat="1" ht="33.75" spans="1:31">
      <c r="A309" s="25">
        <v>289</v>
      </c>
      <c r="B309" s="25" t="s">
        <v>1113</v>
      </c>
      <c r="C309" s="27" t="s">
        <v>1114</v>
      </c>
      <c r="D309" s="25" t="s">
        <v>60</v>
      </c>
      <c r="E309" s="25" t="s">
        <v>60</v>
      </c>
      <c r="F309" s="25" t="s">
        <v>412</v>
      </c>
      <c r="G309" s="25" t="s">
        <v>62</v>
      </c>
      <c r="H309" s="25" t="s">
        <v>45</v>
      </c>
      <c r="I309" s="25">
        <f t="shared" si="40"/>
        <v>80</v>
      </c>
      <c r="J309" s="25">
        <f t="shared" si="41"/>
        <v>80</v>
      </c>
      <c r="K309" s="25"/>
      <c r="L309" s="25">
        <v>80</v>
      </c>
      <c r="M309" s="25"/>
      <c r="N309" s="25"/>
      <c r="O309" s="25"/>
      <c r="P309" s="25" t="s">
        <v>46</v>
      </c>
      <c r="Q309" s="25" t="s">
        <v>47</v>
      </c>
      <c r="R309" s="25" t="s">
        <v>48</v>
      </c>
      <c r="S309" s="25" t="s">
        <v>48</v>
      </c>
      <c r="T309" s="25" t="s">
        <v>48</v>
      </c>
      <c r="U309" s="25" t="s">
        <v>48</v>
      </c>
      <c r="V309" s="25" t="s">
        <v>47</v>
      </c>
      <c r="W309" s="25">
        <v>35</v>
      </c>
      <c r="X309" s="25">
        <v>85</v>
      </c>
      <c r="Y309" s="25">
        <v>35</v>
      </c>
      <c r="Z309" s="25">
        <v>85</v>
      </c>
      <c r="AA309" s="25" t="s">
        <v>1115</v>
      </c>
      <c r="AB309" s="25" t="s">
        <v>1116</v>
      </c>
      <c r="AC309" s="25"/>
      <c r="AD309" s="4"/>
      <c r="AE309" s="4"/>
    </row>
    <row r="310" s="10" customFormat="1" ht="33.75" spans="1:31">
      <c r="A310" s="25">
        <v>290</v>
      </c>
      <c r="B310" s="25" t="s">
        <v>1117</v>
      </c>
      <c r="C310" s="25" t="s">
        <v>1118</v>
      </c>
      <c r="D310" s="25" t="s">
        <v>60</v>
      </c>
      <c r="E310" s="25" t="s">
        <v>60</v>
      </c>
      <c r="F310" s="25" t="s">
        <v>406</v>
      </c>
      <c r="G310" s="25" t="s">
        <v>62</v>
      </c>
      <c r="H310" s="25" t="s">
        <v>45</v>
      </c>
      <c r="I310" s="25">
        <f t="shared" si="40"/>
        <v>20</v>
      </c>
      <c r="J310" s="25">
        <f t="shared" si="41"/>
        <v>20</v>
      </c>
      <c r="K310" s="25"/>
      <c r="L310" s="25">
        <v>20</v>
      </c>
      <c r="M310" s="25"/>
      <c r="N310" s="25"/>
      <c r="O310" s="25"/>
      <c r="P310" s="25" t="s">
        <v>46</v>
      </c>
      <c r="Q310" s="25" t="s">
        <v>47</v>
      </c>
      <c r="R310" s="31" t="s">
        <v>47</v>
      </c>
      <c r="S310" s="25" t="s">
        <v>48</v>
      </c>
      <c r="T310" s="25" t="s">
        <v>48</v>
      </c>
      <c r="U310" s="25" t="s">
        <v>48</v>
      </c>
      <c r="V310" s="25" t="s">
        <v>47</v>
      </c>
      <c r="W310" s="25">
        <v>54</v>
      </c>
      <c r="X310" s="25">
        <v>178</v>
      </c>
      <c r="Y310" s="25">
        <v>63</v>
      </c>
      <c r="Z310" s="25">
        <v>178</v>
      </c>
      <c r="AA310" s="25" t="s">
        <v>946</v>
      </c>
      <c r="AB310" s="25" t="s">
        <v>1119</v>
      </c>
      <c r="AC310" s="25"/>
      <c r="AD310" s="4"/>
      <c r="AE310" s="4"/>
    </row>
    <row r="311" s="10" customFormat="1" ht="33.75" spans="1:31">
      <c r="A311" s="25">
        <v>291</v>
      </c>
      <c r="B311" s="25" t="s">
        <v>1120</v>
      </c>
      <c r="C311" s="25" t="s">
        <v>1121</v>
      </c>
      <c r="D311" s="25" t="s">
        <v>60</v>
      </c>
      <c r="E311" s="25" t="s">
        <v>60</v>
      </c>
      <c r="F311" s="25" t="s">
        <v>416</v>
      </c>
      <c r="G311" s="25" t="s">
        <v>62</v>
      </c>
      <c r="H311" s="25" t="s">
        <v>45</v>
      </c>
      <c r="I311" s="25">
        <f t="shared" si="40"/>
        <v>10</v>
      </c>
      <c r="J311" s="25">
        <f t="shared" si="41"/>
        <v>10</v>
      </c>
      <c r="K311" s="25"/>
      <c r="L311" s="25">
        <v>10</v>
      </c>
      <c r="M311" s="25"/>
      <c r="N311" s="25"/>
      <c r="O311" s="25"/>
      <c r="P311" s="25" t="s">
        <v>46</v>
      </c>
      <c r="Q311" s="25" t="s">
        <v>47</v>
      </c>
      <c r="R311" s="31" t="s">
        <v>47</v>
      </c>
      <c r="S311" s="25" t="s">
        <v>48</v>
      </c>
      <c r="T311" s="25" t="s">
        <v>48</v>
      </c>
      <c r="U311" s="25" t="s">
        <v>48</v>
      </c>
      <c r="V311" s="25" t="s">
        <v>47</v>
      </c>
      <c r="W311" s="25">
        <v>83</v>
      </c>
      <c r="X311" s="25">
        <v>274</v>
      </c>
      <c r="Y311" s="25">
        <v>83</v>
      </c>
      <c r="Z311" s="25">
        <v>274</v>
      </c>
      <c r="AA311" s="25" t="s">
        <v>946</v>
      </c>
      <c r="AB311" s="25" t="s">
        <v>1122</v>
      </c>
      <c r="AC311" s="25"/>
      <c r="AD311" s="4"/>
      <c r="AE311" s="4"/>
    </row>
    <row r="312" s="10" customFormat="1" ht="33.75" spans="1:31">
      <c r="A312" s="25">
        <v>292</v>
      </c>
      <c r="B312" s="25" t="s">
        <v>1123</v>
      </c>
      <c r="C312" s="27" t="s">
        <v>1124</v>
      </c>
      <c r="D312" s="25" t="s">
        <v>60</v>
      </c>
      <c r="E312" s="25" t="s">
        <v>60</v>
      </c>
      <c r="F312" s="25" t="s">
        <v>420</v>
      </c>
      <c r="G312" s="25" t="s">
        <v>62</v>
      </c>
      <c r="H312" s="25" t="s">
        <v>45</v>
      </c>
      <c r="I312" s="25">
        <f t="shared" si="40"/>
        <v>20</v>
      </c>
      <c r="J312" s="25">
        <f t="shared" si="41"/>
        <v>20</v>
      </c>
      <c r="K312" s="25"/>
      <c r="L312" s="25">
        <v>20</v>
      </c>
      <c r="M312" s="25"/>
      <c r="N312" s="25"/>
      <c r="O312" s="25"/>
      <c r="P312" s="25" t="s">
        <v>46</v>
      </c>
      <c r="Q312" s="25" t="s">
        <v>47</v>
      </c>
      <c r="R312" s="31" t="s">
        <v>47</v>
      </c>
      <c r="S312" s="25" t="s">
        <v>48</v>
      </c>
      <c r="T312" s="25" t="s">
        <v>48</v>
      </c>
      <c r="U312" s="25" t="s">
        <v>48</v>
      </c>
      <c r="V312" s="25" t="s">
        <v>47</v>
      </c>
      <c r="W312" s="25">
        <v>94</v>
      </c>
      <c r="X312" s="25">
        <v>276</v>
      </c>
      <c r="Y312" s="25">
        <v>94</v>
      </c>
      <c r="Z312" s="25">
        <v>276</v>
      </c>
      <c r="AA312" s="25" t="s">
        <v>946</v>
      </c>
      <c r="AB312" s="25" t="s">
        <v>1125</v>
      </c>
      <c r="AC312" s="25"/>
      <c r="AD312" s="4"/>
      <c r="AE312" s="4"/>
    </row>
    <row r="313" s="10" customFormat="1" ht="67.5" spans="1:31">
      <c r="A313" s="25">
        <v>293</v>
      </c>
      <c r="B313" s="25" t="s">
        <v>1126</v>
      </c>
      <c r="C313" s="25" t="s">
        <v>1127</v>
      </c>
      <c r="D313" s="25" t="s">
        <v>60</v>
      </c>
      <c r="E313" s="25" t="s">
        <v>60</v>
      </c>
      <c r="F313" s="25" t="s">
        <v>412</v>
      </c>
      <c r="G313" s="25" t="s">
        <v>62</v>
      </c>
      <c r="H313" s="25" t="s">
        <v>748</v>
      </c>
      <c r="I313" s="25">
        <f t="shared" si="40"/>
        <v>20</v>
      </c>
      <c r="J313" s="25">
        <f t="shared" si="41"/>
        <v>20</v>
      </c>
      <c r="K313" s="25">
        <v>20</v>
      </c>
      <c r="L313" s="25"/>
      <c r="M313" s="25"/>
      <c r="N313" s="25"/>
      <c r="O313" s="25"/>
      <c r="P313" s="25" t="s">
        <v>46</v>
      </c>
      <c r="Q313" s="25" t="s">
        <v>47</v>
      </c>
      <c r="R313" s="25" t="s">
        <v>48</v>
      </c>
      <c r="S313" s="25" t="s">
        <v>48</v>
      </c>
      <c r="T313" s="25" t="s">
        <v>48</v>
      </c>
      <c r="U313" s="25" t="s">
        <v>48</v>
      </c>
      <c r="V313" s="25" t="s">
        <v>47</v>
      </c>
      <c r="W313" s="27">
        <v>33</v>
      </c>
      <c r="X313" s="27">
        <v>150</v>
      </c>
      <c r="Y313" s="27">
        <v>52</v>
      </c>
      <c r="Z313" s="27">
        <v>236</v>
      </c>
      <c r="AA313" s="25" t="s">
        <v>324</v>
      </c>
      <c r="AB313" s="25" t="s">
        <v>1128</v>
      </c>
      <c r="AC313" s="25"/>
      <c r="AD313" s="4"/>
      <c r="AE313" s="4"/>
    </row>
    <row r="314" s="5" customFormat="1" ht="56.25" spans="1:31">
      <c r="A314" s="25">
        <v>294</v>
      </c>
      <c r="B314" s="35" t="s">
        <v>1129</v>
      </c>
      <c r="C314" s="35" t="s">
        <v>1130</v>
      </c>
      <c r="D314" s="25" t="s">
        <v>67</v>
      </c>
      <c r="E314" s="25" t="s">
        <v>67</v>
      </c>
      <c r="F314" s="25" t="s">
        <v>424</v>
      </c>
      <c r="G314" s="25" t="s">
        <v>68</v>
      </c>
      <c r="H314" s="25" t="s">
        <v>45</v>
      </c>
      <c r="I314" s="25">
        <f t="shared" si="40"/>
        <v>50</v>
      </c>
      <c r="J314" s="25">
        <f t="shared" si="41"/>
        <v>50</v>
      </c>
      <c r="K314" s="25"/>
      <c r="L314" s="25">
        <v>50</v>
      </c>
      <c r="M314" s="25"/>
      <c r="N314" s="25"/>
      <c r="O314" s="25"/>
      <c r="P314" s="25" t="s">
        <v>46</v>
      </c>
      <c r="Q314" s="25" t="s">
        <v>47</v>
      </c>
      <c r="R314" s="31" t="s">
        <v>47</v>
      </c>
      <c r="S314" s="25" t="s">
        <v>48</v>
      </c>
      <c r="T314" s="25" t="s">
        <v>48</v>
      </c>
      <c r="U314" s="25" t="s">
        <v>48</v>
      </c>
      <c r="V314" s="25" t="s">
        <v>47</v>
      </c>
      <c r="W314" s="25">
        <v>25</v>
      </c>
      <c r="X314" s="25">
        <v>75</v>
      </c>
      <c r="Y314" s="25">
        <v>60</v>
      </c>
      <c r="Z314" s="25">
        <v>240</v>
      </c>
      <c r="AA314" s="35" t="s">
        <v>1131</v>
      </c>
      <c r="AB314" s="35" t="s">
        <v>1132</v>
      </c>
      <c r="AC314" s="25"/>
      <c r="AD314" s="4"/>
      <c r="AE314" s="4"/>
    </row>
    <row r="315" s="5" customFormat="1" ht="45" spans="1:31">
      <c r="A315" s="25">
        <v>295</v>
      </c>
      <c r="B315" s="25" t="s">
        <v>1133</v>
      </c>
      <c r="C315" s="35" t="s">
        <v>1134</v>
      </c>
      <c r="D315" s="25" t="s">
        <v>67</v>
      </c>
      <c r="E315" s="25" t="s">
        <v>67</v>
      </c>
      <c r="F315" s="25" t="s">
        <v>424</v>
      </c>
      <c r="G315" s="25" t="s">
        <v>68</v>
      </c>
      <c r="H315" s="25" t="s">
        <v>1046</v>
      </c>
      <c r="I315" s="25">
        <f t="shared" si="40"/>
        <v>105</v>
      </c>
      <c r="J315" s="25">
        <f t="shared" si="41"/>
        <v>105</v>
      </c>
      <c r="K315" s="25"/>
      <c r="L315" s="25">
        <v>105</v>
      </c>
      <c r="M315" s="25"/>
      <c r="N315" s="25"/>
      <c r="O315" s="25"/>
      <c r="P315" s="25" t="s">
        <v>46</v>
      </c>
      <c r="Q315" s="25" t="s">
        <v>47</v>
      </c>
      <c r="R315" s="25" t="s">
        <v>48</v>
      </c>
      <c r="S315" s="25" t="s">
        <v>48</v>
      </c>
      <c r="T315" s="25" t="s">
        <v>48</v>
      </c>
      <c r="U315" s="25" t="s">
        <v>48</v>
      </c>
      <c r="V315" s="25" t="s">
        <v>48</v>
      </c>
      <c r="W315" s="38">
        <v>25</v>
      </c>
      <c r="X315" s="38">
        <v>54</v>
      </c>
      <c r="Y315" s="38">
        <v>75</v>
      </c>
      <c r="Z315" s="38">
        <v>160</v>
      </c>
      <c r="AA315" s="25" t="s">
        <v>1131</v>
      </c>
      <c r="AB315" s="25" t="s">
        <v>1135</v>
      </c>
      <c r="AC315" s="25"/>
      <c r="AD315" s="4"/>
      <c r="AE315" s="4"/>
    </row>
    <row r="316" s="5" customFormat="1" ht="33.75" spans="1:31">
      <c r="A316" s="25">
        <v>296</v>
      </c>
      <c r="B316" s="35" t="s">
        <v>1136</v>
      </c>
      <c r="C316" s="27" t="s">
        <v>1137</v>
      </c>
      <c r="D316" s="25" t="s">
        <v>67</v>
      </c>
      <c r="E316" s="25" t="s">
        <v>67</v>
      </c>
      <c r="F316" s="25" t="s">
        <v>446</v>
      </c>
      <c r="G316" s="25" t="s">
        <v>68</v>
      </c>
      <c r="H316" s="25" t="s">
        <v>45</v>
      </c>
      <c r="I316" s="25">
        <f t="shared" si="40"/>
        <v>13</v>
      </c>
      <c r="J316" s="25">
        <f t="shared" si="41"/>
        <v>13</v>
      </c>
      <c r="K316" s="25"/>
      <c r="L316" s="25">
        <v>13</v>
      </c>
      <c r="M316" s="25"/>
      <c r="N316" s="25"/>
      <c r="O316" s="25"/>
      <c r="P316" s="25" t="s">
        <v>46</v>
      </c>
      <c r="Q316" s="25" t="s">
        <v>47</v>
      </c>
      <c r="R316" s="31" t="s">
        <v>47</v>
      </c>
      <c r="S316" s="25" t="s">
        <v>48</v>
      </c>
      <c r="T316" s="25" t="s">
        <v>48</v>
      </c>
      <c r="U316" s="25" t="s">
        <v>48</v>
      </c>
      <c r="V316" s="25" t="s">
        <v>47</v>
      </c>
      <c r="W316" s="25">
        <v>4</v>
      </c>
      <c r="X316" s="25">
        <v>12</v>
      </c>
      <c r="Y316" s="25">
        <v>10</v>
      </c>
      <c r="Z316" s="25">
        <v>35</v>
      </c>
      <c r="AA316" s="25" t="s">
        <v>1131</v>
      </c>
      <c r="AB316" s="25" t="s">
        <v>1138</v>
      </c>
      <c r="AC316" s="25"/>
      <c r="AD316" s="4"/>
      <c r="AE316" s="4"/>
    </row>
    <row r="317" s="5" customFormat="1" ht="33.75" spans="1:31">
      <c r="A317" s="25">
        <v>297</v>
      </c>
      <c r="B317" s="35" t="s">
        <v>1139</v>
      </c>
      <c r="C317" s="35" t="s">
        <v>1140</v>
      </c>
      <c r="D317" s="25" t="s">
        <v>67</v>
      </c>
      <c r="E317" s="25" t="s">
        <v>67</v>
      </c>
      <c r="F317" s="25" t="s">
        <v>1141</v>
      </c>
      <c r="G317" s="25" t="s">
        <v>68</v>
      </c>
      <c r="H317" s="25" t="s">
        <v>45</v>
      </c>
      <c r="I317" s="25">
        <f t="shared" si="40"/>
        <v>20</v>
      </c>
      <c r="J317" s="25">
        <f t="shared" si="41"/>
        <v>20</v>
      </c>
      <c r="K317" s="25"/>
      <c r="L317" s="25">
        <v>20</v>
      </c>
      <c r="M317" s="25"/>
      <c r="N317" s="25"/>
      <c r="O317" s="25"/>
      <c r="P317" s="25" t="s">
        <v>46</v>
      </c>
      <c r="Q317" s="25" t="s">
        <v>47</v>
      </c>
      <c r="R317" s="25" t="s">
        <v>48</v>
      </c>
      <c r="S317" s="25" t="s">
        <v>48</v>
      </c>
      <c r="T317" s="25" t="s">
        <v>48</v>
      </c>
      <c r="U317" s="25" t="s">
        <v>48</v>
      </c>
      <c r="V317" s="25" t="s">
        <v>47</v>
      </c>
      <c r="W317" s="25">
        <v>100</v>
      </c>
      <c r="X317" s="25">
        <v>250</v>
      </c>
      <c r="Y317" s="25">
        <v>300</v>
      </c>
      <c r="Z317" s="25">
        <v>1200</v>
      </c>
      <c r="AA317" s="25" t="s">
        <v>1131</v>
      </c>
      <c r="AB317" s="25" t="s">
        <v>1142</v>
      </c>
      <c r="AC317" s="25"/>
      <c r="AD317" s="4"/>
      <c r="AE317" s="4"/>
    </row>
    <row r="318" s="5" customFormat="1" ht="33.75" spans="1:31">
      <c r="A318" s="25">
        <v>298</v>
      </c>
      <c r="B318" s="35" t="s">
        <v>1143</v>
      </c>
      <c r="C318" s="25" t="s">
        <v>1144</v>
      </c>
      <c r="D318" s="25" t="s">
        <v>67</v>
      </c>
      <c r="E318" s="25" t="s">
        <v>67</v>
      </c>
      <c r="F318" s="25" t="s">
        <v>437</v>
      </c>
      <c r="G318" s="25" t="s">
        <v>68</v>
      </c>
      <c r="H318" s="25" t="s">
        <v>45</v>
      </c>
      <c r="I318" s="25">
        <f t="shared" si="40"/>
        <v>130</v>
      </c>
      <c r="J318" s="25">
        <f t="shared" si="41"/>
        <v>130</v>
      </c>
      <c r="K318" s="25">
        <v>130</v>
      </c>
      <c r="L318" s="25"/>
      <c r="M318" s="25"/>
      <c r="N318" s="25"/>
      <c r="O318" s="25"/>
      <c r="P318" s="25" t="s">
        <v>46</v>
      </c>
      <c r="Q318" s="25" t="s">
        <v>47</v>
      </c>
      <c r="R318" s="31" t="s">
        <v>47</v>
      </c>
      <c r="S318" s="25" t="s">
        <v>48</v>
      </c>
      <c r="T318" s="25" t="s">
        <v>48</v>
      </c>
      <c r="U318" s="25" t="s">
        <v>48</v>
      </c>
      <c r="V318" s="25" t="s">
        <v>48</v>
      </c>
      <c r="W318" s="25">
        <v>60</v>
      </c>
      <c r="X318" s="25">
        <v>193</v>
      </c>
      <c r="Y318" s="25">
        <v>180</v>
      </c>
      <c r="Z318" s="25">
        <v>576</v>
      </c>
      <c r="AA318" s="25" t="s">
        <v>959</v>
      </c>
      <c r="AB318" s="25" t="s">
        <v>1145</v>
      </c>
      <c r="AC318" s="25"/>
      <c r="AD318" s="4"/>
      <c r="AE318" s="4"/>
    </row>
    <row r="319" s="5" customFormat="1" ht="56.25" spans="1:31">
      <c r="A319" s="25">
        <v>299</v>
      </c>
      <c r="B319" s="35" t="s">
        <v>1146</v>
      </c>
      <c r="C319" s="35" t="s">
        <v>1147</v>
      </c>
      <c r="D319" s="25" t="s">
        <v>67</v>
      </c>
      <c r="E319" s="25" t="s">
        <v>67</v>
      </c>
      <c r="F319" s="25" t="s">
        <v>812</v>
      </c>
      <c r="G319" s="25" t="s">
        <v>68</v>
      </c>
      <c r="H319" s="25" t="s">
        <v>45</v>
      </c>
      <c r="I319" s="25">
        <f t="shared" si="40"/>
        <v>30</v>
      </c>
      <c r="J319" s="25">
        <f t="shared" si="41"/>
        <v>30</v>
      </c>
      <c r="K319" s="25">
        <v>30</v>
      </c>
      <c r="L319" s="25"/>
      <c r="M319" s="25"/>
      <c r="N319" s="25"/>
      <c r="O319" s="25"/>
      <c r="P319" s="25" t="s">
        <v>46</v>
      </c>
      <c r="Q319" s="25" t="s">
        <v>47</v>
      </c>
      <c r="R319" s="25" t="s">
        <v>48</v>
      </c>
      <c r="S319" s="25" t="s">
        <v>48</v>
      </c>
      <c r="T319" s="25" t="s">
        <v>48</v>
      </c>
      <c r="U319" s="25" t="s">
        <v>48</v>
      </c>
      <c r="V319" s="25" t="s">
        <v>47</v>
      </c>
      <c r="W319" s="25">
        <v>30</v>
      </c>
      <c r="X319" s="25">
        <v>125</v>
      </c>
      <c r="Y319" s="25">
        <v>90</v>
      </c>
      <c r="Z319" s="25">
        <v>253</v>
      </c>
      <c r="AA319" s="35" t="s">
        <v>1148</v>
      </c>
      <c r="AB319" s="35" t="s">
        <v>1149</v>
      </c>
      <c r="AC319" s="25"/>
      <c r="AD319" s="4"/>
      <c r="AE319" s="4"/>
    </row>
    <row r="320" s="5" customFormat="1" ht="33.75" spans="1:31">
      <c r="A320" s="25">
        <v>300</v>
      </c>
      <c r="B320" s="35" t="s">
        <v>1150</v>
      </c>
      <c r="C320" s="25" t="s">
        <v>1151</v>
      </c>
      <c r="D320" s="25" t="s">
        <v>67</v>
      </c>
      <c r="E320" s="25" t="s">
        <v>67</v>
      </c>
      <c r="F320" s="25" t="s">
        <v>817</v>
      </c>
      <c r="G320" s="25" t="s">
        <v>68</v>
      </c>
      <c r="H320" s="25" t="s">
        <v>45</v>
      </c>
      <c r="I320" s="25">
        <f t="shared" si="40"/>
        <v>10</v>
      </c>
      <c r="J320" s="25">
        <f t="shared" si="41"/>
        <v>10</v>
      </c>
      <c r="K320" s="25">
        <v>10</v>
      </c>
      <c r="L320" s="25"/>
      <c r="M320" s="25"/>
      <c r="N320" s="25"/>
      <c r="O320" s="25"/>
      <c r="P320" s="25" t="s">
        <v>46</v>
      </c>
      <c r="Q320" s="25" t="s">
        <v>47</v>
      </c>
      <c r="R320" s="31" t="s">
        <v>47</v>
      </c>
      <c r="S320" s="25" t="s">
        <v>48</v>
      </c>
      <c r="T320" s="25" t="s">
        <v>48</v>
      </c>
      <c r="U320" s="25" t="s">
        <v>48</v>
      </c>
      <c r="V320" s="25" t="s">
        <v>47</v>
      </c>
      <c r="W320" s="25">
        <v>30</v>
      </c>
      <c r="X320" s="25">
        <v>95</v>
      </c>
      <c r="Y320" s="25">
        <v>80</v>
      </c>
      <c r="Z320" s="25">
        <v>230</v>
      </c>
      <c r="AA320" s="25" t="s">
        <v>1152</v>
      </c>
      <c r="AB320" s="25" t="s">
        <v>1153</v>
      </c>
      <c r="AC320" s="25"/>
      <c r="AD320" s="4"/>
      <c r="AE320" s="4"/>
    </row>
    <row r="321" s="5" customFormat="1" ht="33.75" spans="1:31">
      <c r="A321" s="25">
        <v>301</v>
      </c>
      <c r="B321" s="35" t="s">
        <v>1154</v>
      </c>
      <c r="C321" s="35" t="s">
        <v>1155</v>
      </c>
      <c r="D321" s="25" t="s">
        <v>67</v>
      </c>
      <c r="E321" s="25" t="s">
        <v>67</v>
      </c>
      <c r="F321" s="25" t="s">
        <v>451</v>
      </c>
      <c r="G321" s="25" t="s">
        <v>68</v>
      </c>
      <c r="H321" s="25" t="s">
        <v>45</v>
      </c>
      <c r="I321" s="25">
        <f t="shared" si="40"/>
        <v>30</v>
      </c>
      <c r="J321" s="25">
        <f t="shared" si="41"/>
        <v>30</v>
      </c>
      <c r="K321" s="25">
        <v>30</v>
      </c>
      <c r="L321" s="25"/>
      <c r="M321" s="25"/>
      <c r="N321" s="25"/>
      <c r="O321" s="25"/>
      <c r="P321" s="25" t="s">
        <v>46</v>
      </c>
      <c r="Q321" s="25" t="s">
        <v>47</v>
      </c>
      <c r="R321" s="25" t="s">
        <v>48</v>
      </c>
      <c r="S321" s="25" t="s">
        <v>48</v>
      </c>
      <c r="T321" s="25" t="s">
        <v>48</v>
      </c>
      <c r="U321" s="25" t="s">
        <v>48</v>
      </c>
      <c r="V321" s="25" t="s">
        <v>47</v>
      </c>
      <c r="W321" s="25">
        <v>10</v>
      </c>
      <c r="X321" s="25">
        <v>36</v>
      </c>
      <c r="Y321" s="25">
        <v>30</v>
      </c>
      <c r="Z321" s="25">
        <v>96</v>
      </c>
      <c r="AA321" s="25" t="s">
        <v>959</v>
      </c>
      <c r="AB321" s="25" t="s">
        <v>1156</v>
      </c>
      <c r="AC321" s="25"/>
      <c r="AD321" s="4"/>
      <c r="AE321" s="4"/>
    </row>
    <row r="322" s="5" customFormat="1" ht="33.75" spans="1:31">
      <c r="A322" s="25">
        <v>302</v>
      </c>
      <c r="B322" s="35" t="s">
        <v>1157</v>
      </c>
      <c r="C322" s="35" t="s">
        <v>1158</v>
      </c>
      <c r="D322" s="25" t="s">
        <v>67</v>
      </c>
      <c r="E322" s="25" t="s">
        <v>67</v>
      </c>
      <c r="F322" s="25" t="s">
        <v>967</v>
      </c>
      <c r="G322" s="25" t="s">
        <v>68</v>
      </c>
      <c r="H322" s="25" t="s">
        <v>45</v>
      </c>
      <c r="I322" s="25">
        <f t="shared" si="40"/>
        <v>24</v>
      </c>
      <c r="J322" s="25">
        <f t="shared" si="41"/>
        <v>24</v>
      </c>
      <c r="K322" s="25">
        <v>24</v>
      </c>
      <c r="L322" s="25"/>
      <c r="M322" s="25"/>
      <c r="N322" s="25"/>
      <c r="O322" s="25"/>
      <c r="P322" s="25" t="s">
        <v>46</v>
      </c>
      <c r="Q322" s="25" t="s">
        <v>47</v>
      </c>
      <c r="R322" s="25" t="s">
        <v>48</v>
      </c>
      <c r="S322" s="25" t="s">
        <v>48</v>
      </c>
      <c r="T322" s="25" t="s">
        <v>48</v>
      </c>
      <c r="U322" s="25" t="s">
        <v>48</v>
      </c>
      <c r="V322" s="25" t="s">
        <v>47</v>
      </c>
      <c r="W322" s="25">
        <v>35</v>
      </c>
      <c r="X322" s="25">
        <v>115</v>
      </c>
      <c r="Y322" s="25">
        <v>100</v>
      </c>
      <c r="Z322" s="25">
        <v>350</v>
      </c>
      <c r="AA322" s="35" t="s">
        <v>1131</v>
      </c>
      <c r="AB322" s="35" t="s">
        <v>1132</v>
      </c>
      <c r="AC322" s="25"/>
      <c r="AD322" s="4"/>
      <c r="AE322" s="4"/>
    </row>
    <row r="323" s="5" customFormat="1" ht="33.75" spans="1:31">
      <c r="A323" s="25">
        <v>303</v>
      </c>
      <c r="B323" s="25" t="s">
        <v>1159</v>
      </c>
      <c r="C323" s="27" t="s">
        <v>1160</v>
      </c>
      <c r="D323" s="25" t="s">
        <v>72</v>
      </c>
      <c r="E323" s="25" t="s">
        <v>72</v>
      </c>
      <c r="F323" s="25" t="s">
        <v>455</v>
      </c>
      <c r="G323" s="25" t="s">
        <v>180</v>
      </c>
      <c r="H323" s="25" t="s">
        <v>45</v>
      </c>
      <c r="I323" s="25">
        <f t="shared" si="40"/>
        <v>85</v>
      </c>
      <c r="J323" s="25">
        <f t="shared" si="41"/>
        <v>85</v>
      </c>
      <c r="K323" s="27"/>
      <c r="L323" s="27">
        <v>85</v>
      </c>
      <c r="M323" s="27"/>
      <c r="N323" s="27"/>
      <c r="O323" s="25"/>
      <c r="P323" s="25" t="s">
        <v>46</v>
      </c>
      <c r="Q323" s="25" t="s">
        <v>47</v>
      </c>
      <c r="R323" s="31" t="s">
        <v>47</v>
      </c>
      <c r="S323" s="25" t="s">
        <v>48</v>
      </c>
      <c r="T323" s="25" t="s">
        <v>48</v>
      </c>
      <c r="U323" s="25" t="s">
        <v>48</v>
      </c>
      <c r="V323" s="25" t="s">
        <v>47</v>
      </c>
      <c r="W323" s="25">
        <v>30</v>
      </c>
      <c r="X323" s="25">
        <v>116</v>
      </c>
      <c r="Y323" s="25">
        <v>30</v>
      </c>
      <c r="Z323" s="25">
        <v>116</v>
      </c>
      <c r="AA323" s="25" t="s">
        <v>1161</v>
      </c>
      <c r="AB323" s="25" t="s">
        <v>1162</v>
      </c>
      <c r="AC323" s="25"/>
      <c r="AD323" s="4"/>
      <c r="AE323" s="4"/>
    </row>
    <row r="324" s="5" customFormat="1" ht="45" spans="1:31">
      <c r="A324" s="25">
        <v>304</v>
      </c>
      <c r="B324" s="25" t="s">
        <v>1163</v>
      </c>
      <c r="C324" s="27" t="s">
        <v>1164</v>
      </c>
      <c r="D324" s="25" t="s">
        <v>72</v>
      </c>
      <c r="E324" s="25" t="s">
        <v>72</v>
      </c>
      <c r="F324" s="25" t="s">
        <v>476</v>
      </c>
      <c r="G324" s="25" t="s">
        <v>180</v>
      </c>
      <c r="H324" s="25" t="s">
        <v>45</v>
      </c>
      <c r="I324" s="25">
        <f t="shared" si="40"/>
        <v>40</v>
      </c>
      <c r="J324" s="25">
        <f t="shared" si="41"/>
        <v>40</v>
      </c>
      <c r="K324" s="27">
        <v>40</v>
      </c>
      <c r="L324" s="27"/>
      <c r="M324" s="27"/>
      <c r="N324" s="27"/>
      <c r="O324" s="25"/>
      <c r="P324" s="25" t="s">
        <v>46</v>
      </c>
      <c r="Q324" s="25" t="s">
        <v>47</v>
      </c>
      <c r="R324" s="25" t="s">
        <v>48</v>
      </c>
      <c r="S324" s="25" t="s">
        <v>48</v>
      </c>
      <c r="T324" s="25" t="s">
        <v>48</v>
      </c>
      <c r="U324" s="25" t="s">
        <v>48</v>
      </c>
      <c r="V324" s="25" t="s">
        <v>47</v>
      </c>
      <c r="W324" s="25">
        <v>20</v>
      </c>
      <c r="X324" s="25">
        <v>85</v>
      </c>
      <c r="Y324" s="25">
        <v>32</v>
      </c>
      <c r="Z324" s="25">
        <v>112</v>
      </c>
      <c r="AA324" s="25" t="s">
        <v>1165</v>
      </c>
      <c r="AB324" s="25" t="s">
        <v>1166</v>
      </c>
      <c r="AC324" s="25"/>
      <c r="AD324" s="4"/>
      <c r="AE324" s="4"/>
    </row>
    <row r="325" s="11" customFormat="1" ht="33.75" spans="1:31">
      <c r="A325" s="25">
        <v>305</v>
      </c>
      <c r="B325" s="25" t="s">
        <v>1167</v>
      </c>
      <c r="C325" s="27" t="s">
        <v>1168</v>
      </c>
      <c r="D325" s="25" t="s">
        <v>72</v>
      </c>
      <c r="E325" s="25" t="s">
        <v>72</v>
      </c>
      <c r="F325" s="25" t="s">
        <v>1169</v>
      </c>
      <c r="G325" s="25" t="s">
        <v>180</v>
      </c>
      <c r="H325" s="25" t="s">
        <v>45</v>
      </c>
      <c r="I325" s="25">
        <f t="shared" si="40"/>
        <v>20</v>
      </c>
      <c r="J325" s="25">
        <f t="shared" si="41"/>
        <v>20</v>
      </c>
      <c r="K325" s="27"/>
      <c r="L325" s="27">
        <v>20</v>
      </c>
      <c r="M325" s="27"/>
      <c r="N325" s="27"/>
      <c r="O325" s="25"/>
      <c r="P325" s="25" t="s">
        <v>46</v>
      </c>
      <c r="Q325" s="25" t="s">
        <v>47</v>
      </c>
      <c r="R325" s="31" t="s">
        <v>47</v>
      </c>
      <c r="S325" s="25" t="s">
        <v>48</v>
      </c>
      <c r="T325" s="25" t="s">
        <v>48</v>
      </c>
      <c r="U325" s="25" t="s">
        <v>48</v>
      </c>
      <c r="V325" s="25" t="s">
        <v>47</v>
      </c>
      <c r="W325" s="25">
        <v>30</v>
      </c>
      <c r="X325" s="25">
        <v>96</v>
      </c>
      <c r="Y325" s="25">
        <v>102</v>
      </c>
      <c r="Z325" s="25">
        <v>320</v>
      </c>
      <c r="AA325" s="25" t="s">
        <v>1170</v>
      </c>
      <c r="AB325" s="25" t="s">
        <v>1171</v>
      </c>
      <c r="AC325" s="25"/>
      <c r="AD325" s="4"/>
      <c r="AE325" s="4"/>
    </row>
    <row r="326" s="11" customFormat="1" ht="33.75" spans="1:31">
      <c r="A326" s="25">
        <v>306</v>
      </c>
      <c r="B326" s="25" t="s">
        <v>1172</v>
      </c>
      <c r="C326" s="25" t="s">
        <v>1173</v>
      </c>
      <c r="D326" s="25" t="s">
        <v>72</v>
      </c>
      <c r="E326" s="25" t="s">
        <v>72</v>
      </c>
      <c r="F326" s="25" t="s">
        <v>1174</v>
      </c>
      <c r="G326" s="25" t="s">
        <v>180</v>
      </c>
      <c r="H326" s="25" t="s">
        <v>45</v>
      </c>
      <c r="I326" s="25">
        <f t="shared" si="40"/>
        <v>13</v>
      </c>
      <c r="J326" s="25">
        <f t="shared" si="41"/>
        <v>13</v>
      </c>
      <c r="K326" s="27"/>
      <c r="L326" s="27">
        <v>13</v>
      </c>
      <c r="M326" s="27"/>
      <c r="N326" s="27"/>
      <c r="O326" s="25"/>
      <c r="P326" s="25" t="s">
        <v>46</v>
      </c>
      <c r="Q326" s="25" t="s">
        <v>47</v>
      </c>
      <c r="R326" s="25" t="s">
        <v>48</v>
      </c>
      <c r="S326" s="25" t="s">
        <v>48</v>
      </c>
      <c r="T326" s="25" t="s">
        <v>48</v>
      </c>
      <c r="U326" s="25" t="s">
        <v>48</v>
      </c>
      <c r="V326" s="25" t="s">
        <v>47</v>
      </c>
      <c r="W326" s="25">
        <v>8</v>
      </c>
      <c r="X326" s="25">
        <v>23</v>
      </c>
      <c r="Y326" s="25">
        <v>80</v>
      </c>
      <c r="Z326" s="25">
        <v>230</v>
      </c>
      <c r="AA326" s="25" t="s">
        <v>1175</v>
      </c>
      <c r="AB326" s="25" t="s">
        <v>1176</v>
      </c>
      <c r="AC326" s="25"/>
      <c r="AD326" s="4"/>
      <c r="AE326" s="4"/>
    </row>
    <row r="327" s="11" customFormat="1" ht="33.75" spans="1:31">
      <c r="A327" s="25">
        <v>307</v>
      </c>
      <c r="B327" s="25" t="s">
        <v>1177</v>
      </c>
      <c r="C327" s="27" t="s">
        <v>1178</v>
      </c>
      <c r="D327" s="25" t="s">
        <v>72</v>
      </c>
      <c r="E327" s="25" t="s">
        <v>72</v>
      </c>
      <c r="F327" s="25" t="s">
        <v>1179</v>
      </c>
      <c r="G327" s="25" t="s">
        <v>180</v>
      </c>
      <c r="H327" s="25" t="s">
        <v>45</v>
      </c>
      <c r="I327" s="25">
        <f t="shared" si="40"/>
        <v>16</v>
      </c>
      <c r="J327" s="25">
        <f t="shared" si="41"/>
        <v>16</v>
      </c>
      <c r="K327" s="27"/>
      <c r="L327" s="27">
        <v>16</v>
      </c>
      <c r="M327" s="27"/>
      <c r="N327" s="27"/>
      <c r="O327" s="25"/>
      <c r="P327" s="25" t="s">
        <v>46</v>
      </c>
      <c r="Q327" s="25" t="s">
        <v>47</v>
      </c>
      <c r="R327" s="31" t="s">
        <v>47</v>
      </c>
      <c r="S327" s="25" t="s">
        <v>48</v>
      </c>
      <c r="T327" s="25" t="s">
        <v>48</v>
      </c>
      <c r="U327" s="25" t="s">
        <v>48</v>
      </c>
      <c r="V327" s="25" t="s">
        <v>47</v>
      </c>
      <c r="W327" s="25">
        <v>14</v>
      </c>
      <c r="X327" s="25">
        <v>58</v>
      </c>
      <c r="Y327" s="25">
        <v>56</v>
      </c>
      <c r="Z327" s="25">
        <v>168</v>
      </c>
      <c r="AA327" s="25" t="s">
        <v>1161</v>
      </c>
      <c r="AB327" s="25" t="s">
        <v>1180</v>
      </c>
      <c r="AC327" s="25"/>
      <c r="AD327" s="4"/>
      <c r="AE327" s="4"/>
    </row>
    <row r="328" s="11" customFormat="1" ht="33.75" spans="1:31">
      <c r="A328" s="25">
        <v>308</v>
      </c>
      <c r="B328" s="25" t="s">
        <v>1181</v>
      </c>
      <c r="C328" s="27" t="s">
        <v>1182</v>
      </c>
      <c r="D328" s="25" t="s">
        <v>72</v>
      </c>
      <c r="E328" s="25" t="s">
        <v>72</v>
      </c>
      <c r="F328" s="25" t="s">
        <v>490</v>
      </c>
      <c r="G328" s="25" t="s">
        <v>180</v>
      </c>
      <c r="H328" s="25" t="s">
        <v>45</v>
      </c>
      <c r="I328" s="25">
        <f t="shared" si="40"/>
        <v>13</v>
      </c>
      <c r="J328" s="25">
        <f t="shared" si="41"/>
        <v>13</v>
      </c>
      <c r="K328" s="27"/>
      <c r="L328" s="27">
        <v>13</v>
      </c>
      <c r="M328" s="27"/>
      <c r="N328" s="27"/>
      <c r="O328" s="25"/>
      <c r="P328" s="25" t="s">
        <v>46</v>
      </c>
      <c r="Q328" s="25" t="s">
        <v>47</v>
      </c>
      <c r="R328" s="31" t="s">
        <v>47</v>
      </c>
      <c r="S328" s="25" t="s">
        <v>48</v>
      </c>
      <c r="T328" s="25" t="s">
        <v>48</v>
      </c>
      <c r="U328" s="25" t="s">
        <v>48</v>
      </c>
      <c r="V328" s="25" t="s">
        <v>47</v>
      </c>
      <c r="W328" s="25">
        <v>12</v>
      </c>
      <c r="X328" s="25">
        <v>39</v>
      </c>
      <c r="Y328" s="25">
        <v>70</v>
      </c>
      <c r="Z328" s="25">
        <v>227</v>
      </c>
      <c r="AA328" s="25" t="s">
        <v>1183</v>
      </c>
      <c r="AB328" s="25" t="s">
        <v>1184</v>
      </c>
      <c r="AC328" s="25"/>
      <c r="AD328" s="4"/>
      <c r="AE328" s="4"/>
    </row>
    <row r="329" s="11" customFormat="1" ht="33.75" spans="1:31">
      <c r="A329" s="25">
        <v>309</v>
      </c>
      <c r="B329" s="25" t="s">
        <v>1185</v>
      </c>
      <c r="C329" s="25" t="s">
        <v>1186</v>
      </c>
      <c r="D329" s="25" t="s">
        <v>72</v>
      </c>
      <c r="E329" s="25" t="s">
        <v>72</v>
      </c>
      <c r="F329" s="25" t="s">
        <v>1187</v>
      </c>
      <c r="G329" s="25" t="s">
        <v>180</v>
      </c>
      <c r="H329" s="25" t="s">
        <v>45</v>
      </c>
      <c r="I329" s="25">
        <f t="shared" si="40"/>
        <v>13</v>
      </c>
      <c r="J329" s="25">
        <f t="shared" si="41"/>
        <v>13</v>
      </c>
      <c r="K329" s="27"/>
      <c r="L329" s="27">
        <v>13</v>
      </c>
      <c r="M329" s="27"/>
      <c r="N329" s="27"/>
      <c r="O329" s="25"/>
      <c r="P329" s="25" t="s">
        <v>46</v>
      </c>
      <c r="Q329" s="25" t="s">
        <v>47</v>
      </c>
      <c r="R329" s="25" t="s">
        <v>48</v>
      </c>
      <c r="S329" s="25" t="s">
        <v>48</v>
      </c>
      <c r="T329" s="25" t="s">
        <v>48</v>
      </c>
      <c r="U329" s="25" t="s">
        <v>48</v>
      </c>
      <c r="V329" s="25" t="s">
        <v>47</v>
      </c>
      <c r="W329" s="25">
        <v>20</v>
      </c>
      <c r="X329" s="25">
        <v>74</v>
      </c>
      <c r="Y329" s="25">
        <v>38</v>
      </c>
      <c r="Z329" s="25">
        <v>125</v>
      </c>
      <c r="AA329" s="25" t="s">
        <v>1165</v>
      </c>
      <c r="AB329" s="25" t="s">
        <v>1166</v>
      </c>
      <c r="AC329" s="25"/>
      <c r="AD329" s="4"/>
      <c r="AE329" s="4"/>
    </row>
    <row r="330" s="11" customFormat="1" ht="33.75" spans="1:31">
      <c r="A330" s="25">
        <v>310</v>
      </c>
      <c r="B330" s="25" t="s">
        <v>1188</v>
      </c>
      <c r="C330" s="27" t="s">
        <v>1189</v>
      </c>
      <c r="D330" s="25" t="s">
        <v>79</v>
      </c>
      <c r="E330" s="25" t="s">
        <v>79</v>
      </c>
      <c r="F330" s="25" t="s">
        <v>499</v>
      </c>
      <c r="G330" s="25" t="s">
        <v>74</v>
      </c>
      <c r="H330" s="25" t="s">
        <v>45</v>
      </c>
      <c r="I330" s="25">
        <f t="shared" si="40"/>
        <v>20</v>
      </c>
      <c r="J330" s="25">
        <f t="shared" si="41"/>
        <v>20</v>
      </c>
      <c r="K330" s="38"/>
      <c r="L330" s="38">
        <v>20</v>
      </c>
      <c r="M330" s="38"/>
      <c r="N330" s="38"/>
      <c r="O330" s="25"/>
      <c r="P330" s="25" t="s">
        <v>46</v>
      </c>
      <c r="Q330" s="25" t="s">
        <v>47</v>
      </c>
      <c r="R330" s="31" t="s">
        <v>47</v>
      </c>
      <c r="S330" s="25" t="s">
        <v>48</v>
      </c>
      <c r="T330" s="25" t="s">
        <v>48</v>
      </c>
      <c r="U330" s="25" t="s">
        <v>48</v>
      </c>
      <c r="V330" s="25" t="s">
        <v>47</v>
      </c>
      <c r="W330" s="38">
        <v>6</v>
      </c>
      <c r="X330" s="38">
        <v>15</v>
      </c>
      <c r="Y330" s="38">
        <v>25</v>
      </c>
      <c r="Z330" s="38">
        <v>50</v>
      </c>
      <c r="AA330" s="25" t="s">
        <v>500</v>
      </c>
      <c r="AB330" s="25" t="s">
        <v>1190</v>
      </c>
      <c r="AC330" s="25"/>
      <c r="AD330" s="4"/>
      <c r="AE330" s="4"/>
    </row>
    <row r="331" s="11" customFormat="1" ht="33.75" spans="1:31">
      <c r="A331" s="25">
        <v>311</v>
      </c>
      <c r="B331" s="25" t="s">
        <v>1191</v>
      </c>
      <c r="C331" s="27" t="s">
        <v>1192</v>
      </c>
      <c r="D331" s="25" t="s">
        <v>79</v>
      </c>
      <c r="E331" s="25" t="s">
        <v>79</v>
      </c>
      <c r="F331" s="25" t="s">
        <v>510</v>
      </c>
      <c r="G331" s="25" t="s">
        <v>74</v>
      </c>
      <c r="H331" s="25" t="s">
        <v>45</v>
      </c>
      <c r="I331" s="25">
        <f t="shared" si="40"/>
        <v>50</v>
      </c>
      <c r="J331" s="25">
        <f t="shared" si="41"/>
        <v>50</v>
      </c>
      <c r="K331" s="25"/>
      <c r="L331" s="25">
        <v>50</v>
      </c>
      <c r="M331" s="25"/>
      <c r="N331" s="25"/>
      <c r="O331" s="25"/>
      <c r="P331" s="25" t="s">
        <v>46</v>
      </c>
      <c r="Q331" s="25" t="s">
        <v>47</v>
      </c>
      <c r="R331" s="31" t="s">
        <v>47</v>
      </c>
      <c r="S331" s="25" t="s">
        <v>48</v>
      </c>
      <c r="T331" s="25" t="s">
        <v>48</v>
      </c>
      <c r="U331" s="25" t="s">
        <v>48</v>
      </c>
      <c r="V331" s="25" t="s">
        <v>47</v>
      </c>
      <c r="W331" s="38">
        <v>8</v>
      </c>
      <c r="X331" s="38">
        <v>20</v>
      </c>
      <c r="Y331" s="38">
        <v>40</v>
      </c>
      <c r="Z331" s="38">
        <v>80</v>
      </c>
      <c r="AA331" s="25" t="s">
        <v>500</v>
      </c>
      <c r="AB331" s="25" t="s">
        <v>1193</v>
      </c>
      <c r="AC331" s="25"/>
      <c r="AD331" s="4"/>
      <c r="AE331" s="4"/>
    </row>
    <row r="332" s="5" customFormat="1" ht="33.75" spans="1:31">
      <c r="A332" s="25">
        <v>312</v>
      </c>
      <c r="B332" s="25" t="s">
        <v>1194</v>
      </c>
      <c r="C332" s="27" t="s">
        <v>1195</v>
      </c>
      <c r="D332" s="25" t="s">
        <v>79</v>
      </c>
      <c r="E332" s="25" t="s">
        <v>79</v>
      </c>
      <c r="F332" s="25" t="s">
        <v>526</v>
      </c>
      <c r="G332" s="25" t="s">
        <v>74</v>
      </c>
      <c r="H332" s="25" t="s">
        <v>45</v>
      </c>
      <c r="I332" s="25">
        <f t="shared" si="40"/>
        <v>30</v>
      </c>
      <c r="J332" s="25">
        <f t="shared" si="41"/>
        <v>30</v>
      </c>
      <c r="K332" s="25"/>
      <c r="L332" s="25">
        <v>30</v>
      </c>
      <c r="M332" s="25"/>
      <c r="N332" s="25"/>
      <c r="O332" s="25"/>
      <c r="P332" s="25" t="s">
        <v>46</v>
      </c>
      <c r="Q332" s="25" t="s">
        <v>47</v>
      </c>
      <c r="R332" s="31" t="s">
        <v>47</v>
      </c>
      <c r="S332" s="25" t="s">
        <v>48</v>
      </c>
      <c r="T332" s="25" t="s">
        <v>48</v>
      </c>
      <c r="U332" s="25" t="s">
        <v>48</v>
      </c>
      <c r="V332" s="25" t="s">
        <v>47</v>
      </c>
      <c r="W332" s="38">
        <v>10</v>
      </c>
      <c r="X332" s="38">
        <v>20</v>
      </c>
      <c r="Y332" s="38">
        <v>32</v>
      </c>
      <c r="Z332" s="38">
        <v>50</v>
      </c>
      <c r="AA332" s="25" t="s">
        <v>500</v>
      </c>
      <c r="AB332" s="25" t="s">
        <v>1196</v>
      </c>
      <c r="AC332" s="25"/>
      <c r="AD332" s="4"/>
      <c r="AE332" s="4"/>
    </row>
    <row r="333" s="5" customFormat="1" ht="33.75" spans="1:31">
      <c r="A333" s="25">
        <v>313</v>
      </c>
      <c r="B333" s="25" t="s">
        <v>1197</v>
      </c>
      <c r="C333" s="27" t="s">
        <v>1198</v>
      </c>
      <c r="D333" s="25" t="s">
        <v>79</v>
      </c>
      <c r="E333" s="25" t="s">
        <v>79</v>
      </c>
      <c r="F333" s="25" t="s">
        <v>539</v>
      </c>
      <c r="G333" s="25" t="s">
        <v>74</v>
      </c>
      <c r="H333" s="25" t="s">
        <v>45</v>
      </c>
      <c r="I333" s="25">
        <f t="shared" si="40"/>
        <v>30</v>
      </c>
      <c r="J333" s="25">
        <f t="shared" si="41"/>
        <v>30</v>
      </c>
      <c r="K333" s="25"/>
      <c r="L333" s="25">
        <v>30</v>
      </c>
      <c r="M333" s="25"/>
      <c r="N333" s="25"/>
      <c r="O333" s="25"/>
      <c r="P333" s="25" t="s">
        <v>46</v>
      </c>
      <c r="Q333" s="25" t="s">
        <v>47</v>
      </c>
      <c r="R333" s="25" t="s">
        <v>48</v>
      </c>
      <c r="S333" s="25" t="s">
        <v>48</v>
      </c>
      <c r="T333" s="25" t="s">
        <v>48</v>
      </c>
      <c r="U333" s="25" t="s">
        <v>48</v>
      </c>
      <c r="V333" s="25" t="s">
        <v>47</v>
      </c>
      <c r="W333" s="38">
        <v>5</v>
      </c>
      <c r="X333" s="38">
        <v>10</v>
      </c>
      <c r="Y333" s="38">
        <v>23</v>
      </c>
      <c r="Z333" s="38">
        <v>40</v>
      </c>
      <c r="AA333" s="25" t="s">
        <v>500</v>
      </c>
      <c r="AB333" s="25" t="s">
        <v>1196</v>
      </c>
      <c r="AC333" s="25"/>
      <c r="AD333" s="4"/>
      <c r="AE333" s="4"/>
    </row>
    <row r="334" s="5" customFormat="1" ht="33.75" spans="1:31">
      <c r="A334" s="25">
        <v>314</v>
      </c>
      <c r="B334" s="25" t="s">
        <v>1199</v>
      </c>
      <c r="C334" s="27" t="s">
        <v>1200</v>
      </c>
      <c r="D334" s="25" t="s">
        <v>79</v>
      </c>
      <c r="E334" s="25" t="s">
        <v>79</v>
      </c>
      <c r="F334" s="25" t="s">
        <v>975</v>
      </c>
      <c r="G334" s="25" t="s">
        <v>74</v>
      </c>
      <c r="H334" s="25" t="s">
        <v>45</v>
      </c>
      <c r="I334" s="25">
        <f t="shared" si="40"/>
        <v>20</v>
      </c>
      <c r="J334" s="25">
        <f t="shared" si="41"/>
        <v>20</v>
      </c>
      <c r="K334" s="38"/>
      <c r="L334" s="38">
        <v>20</v>
      </c>
      <c r="M334" s="38"/>
      <c r="N334" s="38"/>
      <c r="O334" s="25"/>
      <c r="P334" s="25" t="s">
        <v>46</v>
      </c>
      <c r="Q334" s="25" t="s">
        <v>47</v>
      </c>
      <c r="R334" s="31" t="s">
        <v>47</v>
      </c>
      <c r="S334" s="25" t="s">
        <v>48</v>
      </c>
      <c r="T334" s="25" t="s">
        <v>48</v>
      </c>
      <c r="U334" s="25" t="s">
        <v>48</v>
      </c>
      <c r="V334" s="25" t="s">
        <v>47</v>
      </c>
      <c r="W334" s="38">
        <v>6</v>
      </c>
      <c r="X334" s="38">
        <v>10</v>
      </c>
      <c r="Y334" s="38">
        <v>22</v>
      </c>
      <c r="Z334" s="38">
        <v>35</v>
      </c>
      <c r="AA334" s="25" t="s">
        <v>500</v>
      </c>
      <c r="AB334" s="25" t="s">
        <v>1190</v>
      </c>
      <c r="AC334" s="25"/>
      <c r="AD334" s="4"/>
      <c r="AE334" s="4"/>
    </row>
    <row r="335" s="5" customFormat="1" ht="33.75" spans="1:31">
      <c r="A335" s="25">
        <v>315</v>
      </c>
      <c r="B335" s="25" t="s">
        <v>1201</v>
      </c>
      <c r="C335" s="27" t="s">
        <v>1202</v>
      </c>
      <c r="D335" s="25" t="s">
        <v>79</v>
      </c>
      <c r="E335" s="25" t="s">
        <v>79</v>
      </c>
      <c r="F335" s="25" t="s">
        <v>293</v>
      </c>
      <c r="G335" s="25" t="s">
        <v>74</v>
      </c>
      <c r="H335" s="25" t="s">
        <v>45</v>
      </c>
      <c r="I335" s="25">
        <f t="shared" si="40"/>
        <v>10</v>
      </c>
      <c r="J335" s="25">
        <f t="shared" si="41"/>
        <v>10</v>
      </c>
      <c r="K335" s="38"/>
      <c r="L335" s="38">
        <v>10</v>
      </c>
      <c r="M335" s="38"/>
      <c r="N335" s="38"/>
      <c r="O335" s="25"/>
      <c r="P335" s="25" t="s">
        <v>46</v>
      </c>
      <c r="Q335" s="25" t="s">
        <v>47</v>
      </c>
      <c r="R335" s="31" t="s">
        <v>47</v>
      </c>
      <c r="S335" s="25" t="s">
        <v>48</v>
      </c>
      <c r="T335" s="25" t="s">
        <v>48</v>
      </c>
      <c r="U335" s="25" t="s">
        <v>48</v>
      </c>
      <c r="V335" s="25" t="s">
        <v>47</v>
      </c>
      <c r="W335" s="38">
        <v>3</v>
      </c>
      <c r="X335" s="38">
        <v>7</v>
      </c>
      <c r="Y335" s="38">
        <v>12</v>
      </c>
      <c r="Z335" s="38">
        <v>20</v>
      </c>
      <c r="AA335" s="25" t="s">
        <v>500</v>
      </c>
      <c r="AB335" s="25" t="s">
        <v>1203</v>
      </c>
      <c r="AC335" s="25"/>
      <c r="AD335" s="4"/>
      <c r="AE335" s="4"/>
    </row>
    <row r="336" s="5" customFormat="1" ht="33.75" spans="1:31">
      <c r="A336" s="25">
        <v>316</v>
      </c>
      <c r="B336" s="25" t="s">
        <v>1204</v>
      </c>
      <c r="C336" s="27" t="s">
        <v>1205</v>
      </c>
      <c r="D336" s="25" t="s">
        <v>79</v>
      </c>
      <c r="E336" s="25" t="s">
        <v>79</v>
      </c>
      <c r="F336" s="25" t="s">
        <v>535</v>
      </c>
      <c r="G336" s="25" t="s">
        <v>74</v>
      </c>
      <c r="H336" s="25" t="s">
        <v>45</v>
      </c>
      <c r="I336" s="25">
        <f t="shared" si="40"/>
        <v>10</v>
      </c>
      <c r="J336" s="25">
        <f t="shared" si="41"/>
        <v>10</v>
      </c>
      <c r="K336" s="38"/>
      <c r="L336" s="38">
        <v>10</v>
      </c>
      <c r="M336" s="38"/>
      <c r="N336" s="38"/>
      <c r="O336" s="25"/>
      <c r="P336" s="25" t="s">
        <v>46</v>
      </c>
      <c r="Q336" s="25" t="s">
        <v>47</v>
      </c>
      <c r="R336" s="31" t="s">
        <v>47</v>
      </c>
      <c r="S336" s="25" t="s">
        <v>48</v>
      </c>
      <c r="T336" s="25" t="s">
        <v>48</v>
      </c>
      <c r="U336" s="25" t="s">
        <v>48</v>
      </c>
      <c r="V336" s="25" t="s">
        <v>47</v>
      </c>
      <c r="W336" s="38">
        <v>3</v>
      </c>
      <c r="X336" s="38">
        <v>6</v>
      </c>
      <c r="Y336" s="38">
        <v>11</v>
      </c>
      <c r="Z336" s="38">
        <v>15</v>
      </c>
      <c r="AA336" s="25" t="s">
        <v>500</v>
      </c>
      <c r="AB336" s="25" t="s">
        <v>1206</v>
      </c>
      <c r="AC336" s="25"/>
      <c r="AD336" s="4"/>
      <c r="AE336" s="4"/>
    </row>
    <row r="337" s="5" customFormat="1" ht="45" spans="1:31">
      <c r="A337" s="25">
        <v>317</v>
      </c>
      <c r="B337" s="25" t="s">
        <v>1207</v>
      </c>
      <c r="C337" s="27" t="s">
        <v>1208</v>
      </c>
      <c r="D337" s="25" t="s">
        <v>79</v>
      </c>
      <c r="E337" s="25" t="s">
        <v>79</v>
      </c>
      <c r="F337" s="25" t="s">
        <v>1209</v>
      </c>
      <c r="G337" s="25" t="s">
        <v>74</v>
      </c>
      <c r="H337" s="25" t="s">
        <v>45</v>
      </c>
      <c r="I337" s="25">
        <f t="shared" si="40"/>
        <v>30</v>
      </c>
      <c r="J337" s="25">
        <f t="shared" si="41"/>
        <v>30</v>
      </c>
      <c r="K337" s="38"/>
      <c r="L337" s="38">
        <v>30</v>
      </c>
      <c r="M337" s="38"/>
      <c r="N337" s="38"/>
      <c r="O337" s="25"/>
      <c r="P337" s="25" t="s">
        <v>46</v>
      </c>
      <c r="Q337" s="25" t="s">
        <v>47</v>
      </c>
      <c r="R337" s="25" t="s">
        <v>48</v>
      </c>
      <c r="S337" s="25" t="s">
        <v>48</v>
      </c>
      <c r="T337" s="25" t="s">
        <v>48</v>
      </c>
      <c r="U337" s="25" t="s">
        <v>48</v>
      </c>
      <c r="V337" s="25" t="s">
        <v>47</v>
      </c>
      <c r="W337" s="38">
        <v>4</v>
      </c>
      <c r="X337" s="38">
        <v>12</v>
      </c>
      <c r="Y337" s="38">
        <v>15</v>
      </c>
      <c r="Z337" s="38">
        <v>35</v>
      </c>
      <c r="AA337" s="25" t="s">
        <v>500</v>
      </c>
      <c r="AB337" s="25" t="s">
        <v>1210</v>
      </c>
      <c r="AC337" s="25"/>
      <c r="AD337" s="4"/>
      <c r="AE337" s="4"/>
    </row>
    <row r="338" s="5" customFormat="1" ht="56.25" spans="1:31">
      <c r="A338" s="25">
        <v>318</v>
      </c>
      <c r="B338" s="25" t="s">
        <v>1211</v>
      </c>
      <c r="C338" s="27" t="s">
        <v>1212</v>
      </c>
      <c r="D338" s="25" t="s">
        <v>83</v>
      </c>
      <c r="E338" s="25" t="s">
        <v>83</v>
      </c>
      <c r="F338" s="25" t="s">
        <v>559</v>
      </c>
      <c r="G338" s="25" t="s">
        <v>189</v>
      </c>
      <c r="H338" s="25" t="s">
        <v>45</v>
      </c>
      <c r="I338" s="25">
        <f t="shared" si="40"/>
        <v>90</v>
      </c>
      <c r="J338" s="25">
        <f t="shared" si="41"/>
        <v>90</v>
      </c>
      <c r="K338" s="25"/>
      <c r="L338" s="25">
        <v>90</v>
      </c>
      <c r="M338" s="25"/>
      <c r="N338" s="25"/>
      <c r="O338" s="25"/>
      <c r="P338" s="25" t="s">
        <v>46</v>
      </c>
      <c r="Q338" s="25" t="s">
        <v>47</v>
      </c>
      <c r="R338" s="31" t="s">
        <v>47</v>
      </c>
      <c r="S338" s="25" t="s">
        <v>48</v>
      </c>
      <c r="T338" s="25" t="s">
        <v>48</v>
      </c>
      <c r="U338" s="25" t="s">
        <v>48</v>
      </c>
      <c r="V338" s="25" t="s">
        <v>47</v>
      </c>
      <c r="W338" s="25">
        <v>105</v>
      </c>
      <c r="X338" s="25">
        <v>450</v>
      </c>
      <c r="Y338" s="25">
        <v>220</v>
      </c>
      <c r="Z338" s="25">
        <v>900</v>
      </c>
      <c r="AA338" s="25" t="s">
        <v>1213</v>
      </c>
      <c r="AB338" s="25" t="s">
        <v>1214</v>
      </c>
      <c r="AC338" s="25"/>
      <c r="AD338" s="4"/>
      <c r="AE338" s="4"/>
    </row>
    <row r="339" s="5" customFormat="1" ht="45" spans="1:31">
      <c r="A339" s="25">
        <v>319</v>
      </c>
      <c r="B339" s="25" t="s">
        <v>1215</v>
      </c>
      <c r="C339" s="27" t="s">
        <v>1216</v>
      </c>
      <c r="D339" s="25" t="s">
        <v>83</v>
      </c>
      <c r="E339" s="25" t="s">
        <v>83</v>
      </c>
      <c r="F339" s="25" t="s">
        <v>576</v>
      </c>
      <c r="G339" s="25" t="s">
        <v>189</v>
      </c>
      <c r="H339" s="25" t="s">
        <v>45</v>
      </c>
      <c r="I339" s="25">
        <f t="shared" si="40"/>
        <v>40</v>
      </c>
      <c r="J339" s="25">
        <f t="shared" si="41"/>
        <v>40</v>
      </c>
      <c r="K339" s="25"/>
      <c r="L339" s="25">
        <v>40</v>
      </c>
      <c r="M339" s="25"/>
      <c r="N339" s="25"/>
      <c r="O339" s="25"/>
      <c r="P339" s="25" t="s">
        <v>46</v>
      </c>
      <c r="Q339" s="25" t="s">
        <v>47</v>
      </c>
      <c r="R339" s="31" t="s">
        <v>47</v>
      </c>
      <c r="S339" s="25" t="s">
        <v>48</v>
      </c>
      <c r="T339" s="25" t="s">
        <v>48</v>
      </c>
      <c r="U339" s="25" t="s">
        <v>48</v>
      </c>
      <c r="V339" s="25" t="s">
        <v>47</v>
      </c>
      <c r="W339" s="25">
        <v>62</v>
      </c>
      <c r="X339" s="25">
        <v>245</v>
      </c>
      <c r="Y339" s="25">
        <v>125</v>
      </c>
      <c r="Z339" s="25">
        <v>470</v>
      </c>
      <c r="AA339" s="25" t="s">
        <v>1170</v>
      </c>
      <c r="AB339" s="25" t="s">
        <v>1217</v>
      </c>
      <c r="AC339" s="25"/>
      <c r="AD339" s="4"/>
      <c r="AE339" s="4"/>
    </row>
    <row r="340" s="5" customFormat="1" ht="45" spans="1:31">
      <c r="A340" s="25">
        <v>320</v>
      </c>
      <c r="B340" s="40" t="s">
        <v>1218</v>
      </c>
      <c r="C340" s="27" t="s">
        <v>1219</v>
      </c>
      <c r="D340" s="25" t="s">
        <v>83</v>
      </c>
      <c r="E340" s="25" t="s">
        <v>83</v>
      </c>
      <c r="F340" s="25" t="s">
        <v>593</v>
      </c>
      <c r="G340" s="25" t="s">
        <v>189</v>
      </c>
      <c r="H340" s="25" t="s">
        <v>45</v>
      </c>
      <c r="I340" s="25">
        <f t="shared" si="40"/>
        <v>50</v>
      </c>
      <c r="J340" s="25">
        <f t="shared" si="41"/>
        <v>50</v>
      </c>
      <c r="K340" s="25"/>
      <c r="L340" s="25">
        <v>50</v>
      </c>
      <c r="M340" s="25"/>
      <c r="N340" s="25"/>
      <c r="O340" s="25"/>
      <c r="P340" s="25" t="s">
        <v>46</v>
      </c>
      <c r="Q340" s="25" t="s">
        <v>47</v>
      </c>
      <c r="R340" s="25" t="s">
        <v>48</v>
      </c>
      <c r="S340" s="25" t="s">
        <v>48</v>
      </c>
      <c r="T340" s="25" t="s">
        <v>48</v>
      </c>
      <c r="U340" s="25" t="s">
        <v>48</v>
      </c>
      <c r="V340" s="25" t="s">
        <v>47</v>
      </c>
      <c r="W340" s="25">
        <v>40</v>
      </c>
      <c r="X340" s="25">
        <v>130</v>
      </c>
      <c r="Y340" s="25">
        <v>250</v>
      </c>
      <c r="Z340" s="25">
        <v>860</v>
      </c>
      <c r="AA340" s="25" t="s">
        <v>1220</v>
      </c>
      <c r="AB340" s="25" t="s">
        <v>1221</v>
      </c>
      <c r="AC340" s="25"/>
      <c r="AD340" s="4"/>
      <c r="AE340" s="4"/>
    </row>
    <row r="341" s="5" customFormat="1" ht="45" spans="1:31">
      <c r="A341" s="25">
        <v>321</v>
      </c>
      <c r="B341" s="40" t="s">
        <v>1222</v>
      </c>
      <c r="C341" s="27" t="s">
        <v>1223</v>
      </c>
      <c r="D341" s="25" t="s">
        <v>83</v>
      </c>
      <c r="E341" s="25" t="s">
        <v>83</v>
      </c>
      <c r="F341" s="25" t="s">
        <v>1034</v>
      </c>
      <c r="G341" s="25" t="s">
        <v>189</v>
      </c>
      <c r="H341" s="25" t="s">
        <v>45</v>
      </c>
      <c r="I341" s="25">
        <f t="shared" si="40"/>
        <v>10</v>
      </c>
      <c r="J341" s="25">
        <f t="shared" si="41"/>
        <v>10</v>
      </c>
      <c r="K341" s="25"/>
      <c r="L341" s="25">
        <v>10</v>
      </c>
      <c r="M341" s="25"/>
      <c r="N341" s="25"/>
      <c r="O341" s="25"/>
      <c r="P341" s="25" t="s">
        <v>46</v>
      </c>
      <c r="Q341" s="25" t="s">
        <v>47</v>
      </c>
      <c r="R341" s="31" t="s">
        <v>47</v>
      </c>
      <c r="S341" s="25" t="s">
        <v>48</v>
      </c>
      <c r="T341" s="25" t="s">
        <v>48</v>
      </c>
      <c r="U341" s="25" t="s">
        <v>48</v>
      </c>
      <c r="V341" s="25" t="s">
        <v>47</v>
      </c>
      <c r="W341" s="25">
        <v>15</v>
      </c>
      <c r="X341" s="25">
        <v>48</v>
      </c>
      <c r="Y341" s="25">
        <v>30</v>
      </c>
      <c r="Z341" s="25">
        <v>92</v>
      </c>
      <c r="AA341" s="25" t="s">
        <v>1224</v>
      </c>
      <c r="AB341" s="25" t="s">
        <v>1225</v>
      </c>
      <c r="AC341" s="25"/>
      <c r="AD341" s="4"/>
      <c r="AE341" s="4"/>
    </row>
    <row r="342" s="5" customFormat="1" ht="33.75" spans="1:31">
      <c r="A342" s="25">
        <v>322</v>
      </c>
      <c r="B342" s="35" t="s">
        <v>1226</v>
      </c>
      <c r="C342" s="27" t="s">
        <v>1227</v>
      </c>
      <c r="D342" s="25" t="s">
        <v>83</v>
      </c>
      <c r="E342" s="25" t="s">
        <v>83</v>
      </c>
      <c r="F342" s="25" t="s">
        <v>1228</v>
      </c>
      <c r="G342" s="25" t="s">
        <v>189</v>
      </c>
      <c r="H342" s="25" t="s">
        <v>45</v>
      </c>
      <c r="I342" s="25">
        <f t="shared" si="40"/>
        <v>15</v>
      </c>
      <c r="J342" s="25">
        <f t="shared" si="41"/>
        <v>15</v>
      </c>
      <c r="K342" s="25"/>
      <c r="L342" s="25">
        <v>15</v>
      </c>
      <c r="M342" s="25"/>
      <c r="N342" s="25"/>
      <c r="O342" s="25"/>
      <c r="P342" s="25" t="s">
        <v>46</v>
      </c>
      <c r="Q342" s="25" t="s">
        <v>47</v>
      </c>
      <c r="R342" s="25" t="s">
        <v>48</v>
      </c>
      <c r="S342" s="25" t="s">
        <v>48</v>
      </c>
      <c r="T342" s="25" t="s">
        <v>48</v>
      </c>
      <c r="U342" s="25" t="s">
        <v>48</v>
      </c>
      <c r="V342" s="25" t="s">
        <v>47</v>
      </c>
      <c r="W342" s="25">
        <v>55</v>
      </c>
      <c r="X342" s="25">
        <v>225</v>
      </c>
      <c r="Y342" s="25">
        <v>150</v>
      </c>
      <c r="Z342" s="25">
        <v>448</v>
      </c>
      <c r="AA342" s="25" t="s">
        <v>1229</v>
      </c>
      <c r="AB342" s="25" t="s">
        <v>1230</v>
      </c>
      <c r="AC342" s="25"/>
      <c r="AD342" s="4"/>
      <c r="AE342" s="4"/>
    </row>
    <row r="343" s="5" customFormat="1" ht="45" spans="1:31">
      <c r="A343" s="25">
        <v>323</v>
      </c>
      <c r="B343" s="35" t="s">
        <v>1231</v>
      </c>
      <c r="C343" s="27" t="s">
        <v>1232</v>
      </c>
      <c r="D343" s="25" t="s">
        <v>83</v>
      </c>
      <c r="E343" s="25" t="s">
        <v>83</v>
      </c>
      <c r="F343" s="25" t="s">
        <v>984</v>
      </c>
      <c r="G343" s="25" t="s">
        <v>189</v>
      </c>
      <c r="H343" s="25" t="s">
        <v>45</v>
      </c>
      <c r="I343" s="25">
        <f t="shared" si="40"/>
        <v>10</v>
      </c>
      <c r="J343" s="25">
        <f t="shared" si="41"/>
        <v>10</v>
      </c>
      <c r="K343" s="25"/>
      <c r="L343" s="25">
        <v>10</v>
      </c>
      <c r="M343" s="25"/>
      <c r="N343" s="25"/>
      <c r="O343" s="25"/>
      <c r="P343" s="25" t="s">
        <v>46</v>
      </c>
      <c r="Q343" s="25" t="s">
        <v>47</v>
      </c>
      <c r="R343" s="31" t="s">
        <v>47</v>
      </c>
      <c r="S343" s="25" t="s">
        <v>48</v>
      </c>
      <c r="T343" s="25" t="s">
        <v>48</v>
      </c>
      <c r="U343" s="25" t="s">
        <v>48</v>
      </c>
      <c r="V343" s="25" t="s">
        <v>47</v>
      </c>
      <c r="W343" s="25">
        <v>3</v>
      </c>
      <c r="X343" s="25">
        <v>15</v>
      </c>
      <c r="Y343" s="25">
        <v>16</v>
      </c>
      <c r="Z343" s="25">
        <v>45</v>
      </c>
      <c r="AA343" s="25" t="s">
        <v>1233</v>
      </c>
      <c r="AB343" s="25" t="s">
        <v>1234</v>
      </c>
      <c r="AC343" s="25"/>
      <c r="AD343" s="4"/>
      <c r="AE343" s="4"/>
    </row>
    <row r="344" s="5" customFormat="1" ht="45" spans="1:31">
      <c r="A344" s="25">
        <v>324</v>
      </c>
      <c r="B344" s="35" t="s">
        <v>1235</v>
      </c>
      <c r="C344" s="27" t="s">
        <v>1236</v>
      </c>
      <c r="D344" s="25" t="s">
        <v>83</v>
      </c>
      <c r="E344" s="25" t="s">
        <v>83</v>
      </c>
      <c r="F344" s="25" t="s">
        <v>1237</v>
      </c>
      <c r="G344" s="25" t="s">
        <v>189</v>
      </c>
      <c r="H344" s="25" t="s">
        <v>45</v>
      </c>
      <c r="I344" s="25">
        <f t="shared" si="40"/>
        <v>10</v>
      </c>
      <c r="J344" s="25">
        <f t="shared" si="41"/>
        <v>10</v>
      </c>
      <c r="K344" s="25"/>
      <c r="L344" s="25">
        <v>10</v>
      </c>
      <c r="M344" s="25"/>
      <c r="N344" s="25"/>
      <c r="O344" s="25"/>
      <c r="P344" s="25" t="s">
        <v>46</v>
      </c>
      <c r="Q344" s="25" t="s">
        <v>47</v>
      </c>
      <c r="R344" s="25" t="s">
        <v>48</v>
      </c>
      <c r="S344" s="25" t="s">
        <v>48</v>
      </c>
      <c r="T344" s="25" t="s">
        <v>48</v>
      </c>
      <c r="U344" s="25" t="s">
        <v>48</v>
      </c>
      <c r="V344" s="25" t="s">
        <v>47</v>
      </c>
      <c r="W344" s="25">
        <v>11</v>
      </c>
      <c r="X344" s="25">
        <v>44</v>
      </c>
      <c r="Y344" s="25">
        <v>62</v>
      </c>
      <c r="Z344" s="25">
        <v>256</v>
      </c>
      <c r="AA344" s="25" t="s">
        <v>1238</v>
      </c>
      <c r="AB344" s="25" t="s">
        <v>1239</v>
      </c>
      <c r="AC344" s="25"/>
      <c r="AD344" s="4"/>
      <c r="AE344" s="4"/>
    </row>
    <row r="345" s="5" customFormat="1" ht="33.75" spans="1:31">
      <c r="A345" s="25">
        <v>325</v>
      </c>
      <c r="B345" s="25" t="s">
        <v>1240</v>
      </c>
      <c r="C345" s="27" t="s">
        <v>1241</v>
      </c>
      <c r="D345" s="25" t="s">
        <v>83</v>
      </c>
      <c r="E345" s="25" t="s">
        <v>83</v>
      </c>
      <c r="F345" s="25" t="s">
        <v>606</v>
      </c>
      <c r="G345" s="25" t="s">
        <v>189</v>
      </c>
      <c r="H345" s="25" t="s">
        <v>45</v>
      </c>
      <c r="I345" s="25">
        <f t="shared" si="40"/>
        <v>15</v>
      </c>
      <c r="J345" s="25">
        <f t="shared" si="41"/>
        <v>15</v>
      </c>
      <c r="K345" s="25">
        <v>15</v>
      </c>
      <c r="L345" s="25"/>
      <c r="M345" s="25"/>
      <c r="N345" s="25"/>
      <c r="O345" s="25"/>
      <c r="P345" s="25" t="s">
        <v>46</v>
      </c>
      <c r="Q345" s="25" t="s">
        <v>47</v>
      </c>
      <c r="R345" s="31" t="s">
        <v>47</v>
      </c>
      <c r="S345" s="25" t="s">
        <v>48</v>
      </c>
      <c r="T345" s="25" t="s">
        <v>48</v>
      </c>
      <c r="U345" s="25" t="s">
        <v>48</v>
      </c>
      <c r="V345" s="25" t="s">
        <v>47</v>
      </c>
      <c r="W345" s="25">
        <v>10</v>
      </c>
      <c r="X345" s="25">
        <v>28</v>
      </c>
      <c r="Y345" s="25">
        <v>50</v>
      </c>
      <c r="Z345" s="25">
        <v>105</v>
      </c>
      <c r="AA345" s="25" t="s">
        <v>1242</v>
      </c>
      <c r="AB345" s="25" t="s">
        <v>1217</v>
      </c>
      <c r="AC345" s="25"/>
      <c r="AD345" s="4"/>
      <c r="AE345" s="4"/>
    </row>
    <row r="346" s="5" customFormat="1" ht="90" spans="1:31">
      <c r="A346" s="25">
        <v>326</v>
      </c>
      <c r="B346" s="25" t="s">
        <v>1243</v>
      </c>
      <c r="C346" s="27" t="s">
        <v>1244</v>
      </c>
      <c r="D346" s="25" t="s">
        <v>89</v>
      </c>
      <c r="E346" s="25" t="s">
        <v>89</v>
      </c>
      <c r="F346" s="25" t="s">
        <v>611</v>
      </c>
      <c r="G346" s="25" t="s">
        <v>90</v>
      </c>
      <c r="H346" s="25" t="s">
        <v>45</v>
      </c>
      <c r="I346" s="25">
        <f t="shared" si="40"/>
        <v>40</v>
      </c>
      <c r="J346" s="25">
        <f t="shared" si="41"/>
        <v>40</v>
      </c>
      <c r="K346" s="27"/>
      <c r="L346" s="27">
        <v>40</v>
      </c>
      <c r="M346" s="27"/>
      <c r="N346" s="27"/>
      <c r="O346" s="25"/>
      <c r="P346" s="25" t="s">
        <v>46</v>
      </c>
      <c r="Q346" s="25" t="s">
        <v>47</v>
      </c>
      <c r="R346" s="31" t="s">
        <v>47</v>
      </c>
      <c r="S346" s="25" t="s">
        <v>48</v>
      </c>
      <c r="T346" s="25" t="s">
        <v>48</v>
      </c>
      <c r="U346" s="25" t="s">
        <v>48</v>
      </c>
      <c r="V346" s="25" t="s">
        <v>47</v>
      </c>
      <c r="W346" s="25">
        <v>18</v>
      </c>
      <c r="X346" s="25">
        <v>82</v>
      </c>
      <c r="Y346" s="25">
        <v>40</v>
      </c>
      <c r="Z346" s="25">
        <v>130</v>
      </c>
      <c r="AA346" s="25" t="s">
        <v>1245</v>
      </c>
      <c r="AB346" s="25" t="s">
        <v>1246</v>
      </c>
      <c r="AC346" s="25"/>
      <c r="AD346" s="4"/>
      <c r="AE346" s="4"/>
    </row>
    <row r="347" s="5" customFormat="1" ht="90" spans="1:31">
      <c r="A347" s="25">
        <v>327</v>
      </c>
      <c r="B347" s="25" t="s">
        <v>1247</v>
      </c>
      <c r="C347" s="27" t="s">
        <v>1248</v>
      </c>
      <c r="D347" s="25" t="s">
        <v>89</v>
      </c>
      <c r="E347" s="25" t="s">
        <v>89</v>
      </c>
      <c r="F347" s="25" t="s">
        <v>616</v>
      </c>
      <c r="G347" s="25" t="s">
        <v>90</v>
      </c>
      <c r="H347" s="25" t="s">
        <v>45</v>
      </c>
      <c r="I347" s="25">
        <f t="shared" si="40"/>
        <v>95</v>
      </c>
      <c r="J347" s="25">
        <f t="shared" si="41"/>
        <v>95</v>
      </c>
      <c r="K347" s="25"/>
      <c r="L347" s="25">
        <v>95</v>
      </c>
      <c r="M347" s="25"/>
      <c r="N347" s="25"/>
      <c r="O347" s="25"/>
      <c r="P347" s="25" t="s">
        <v>46</v>
      </c>
      <c r="Q347" s="25" t="s">
        <v>47</v>
      </c>
      <c r="R347" s="31" t="s">
        <v>47</v>
      </c>
      <c r="S347" s="25" t="s">
        <v>48</v>
      </c>
      <c r="T347" s="25" t="s">
        <v>48</v>
      </c>
      <c r="U347" s="25" t="s">
        <v>48</v>
      </c>
      <c r="V347" s="25" t="s">
        <v>47</v>
      </c>
      <c r="W347" s="25">
        <v>22</v>
      </c>
      <c r="X347" s="25">
        <v>73</v>
      </c>
      <c r="Y347" s="25">
        <v>63</v>
      </c>
      <c r="Z347" s="25">
        <v>218</v>
      </c>
      <c r="AA347" s="25" t="s">
        <v>1249</v>
      </c>
      <c r="AB347" s="25" t="s">
        <v>1250</v>
      </c>
      <c r="AC347" s="25"/>
      <c r="AD347" s="4"/>
      <c r="AE347" s="4"/>
    </row>
    <row r="348" s="5" customFormat="1" ht="90" spans="1:31">
      <c r="A348" s="25">
        <v>328</v>
      </c>
      <c r="B348" s="25" t="s">
        <v>1251</v>
      </c>
      <c r="C348" s="27" t="s">
        <v>1252</v>
      </c>
      <c r="D348" s="25" t="s">
        <v>89</v>
      </c>
      <c r="E348" s="25" t="s">
        <v>89</v>
      </c>
      <c r="F348" s="25" t="s">
        <v>632</v>
      </c>
      <c r="G348" s="25" t="s">
        <v>90</v>
      </c>
      <c r="H348" s="25" t="s">
        <v>45</v>
      </c>
      <c r="I348" s="25">
        <f t="shared" si="40"/>
        <v>5</v>
      </c>
      <c r="J348" s="25">
        <f t="shared" si="41"/>
        <v>5</v>
      </c>
      <c r="K348" s="27"/>
      <c r="L348" s="27">
        <v>5</v>
      </c>
      <c r="M348" s="27"/>
      <c r="N348" s="27"/>
      <c r="O348" s="25"/>
      <c r="P348" s="25" t="s">
        <v>46</v>
      </c>
      <c r="Q348" s="25" t="s">
        <v>47</v>
      </c>
      <c r="R348" s="31" t="s">
        <v>47</v>
      </c>
      <c r="S348" s="25" t="s">
        <v>48</v>
      </c>
      <c r="T348" s="25" t="s">
        <v>48</v>
      </c>
      <c r="U348" s="25" t="s">
        <v>48</v>
      </c>
      <c r="V348" s="25" t="s">
        <v>47</v>
      </c>
      <c r="W348" s="25">
        <v>9</v>
      </c>
      <c r="X348" s="25">
        <v>24</v>
      </c>
      <c r="Y348" s="25">
        <v>25</v>
      </c>
      <c r="Z348" s="25">
        <v>79</v>
      </c>
      <c r="AA348" s="25" t="s">
        <v>1249</v>
      </c>
      <c r="AB348" s="25" t="s">
        <v>1253</v>
      </c>
      <c r="AC348" s="25"/>
      <c r="AD348" s="4"/>
      <c r="AE348" s="4"/>
    </row>
    <row r="349" s="5" customFormat="1" ht="90" spans="1:31">
      <c r="A349" s="25">
        <v>329</v>
      </c>
      <c r="B349" s="25" t="s">
        <v>1254</v>
      </c>
      <c r="C349" s="27" t="s">
        <v>1255</v>
      </c>
      <c r="D349" s="25" t="s">
        <v>89</v>
      </c>
      <c r="E349" s="25" t="s">
        <v>89</v>
      </c>
      <c r="F349" s="25" t="s">
        <v>740</v>
      </c>
      <c r="G349" s="25" t="s">
        <v>90</v>
      </c>
      <c r="H349" s="25" t="s">
        <v>45</v>
      </c>
      <c r="I349" s="25">
        <f t="shared" si="40"/>
        <v>10</v>
      </c>
      <c r="J349" s="25">
        <f t="shared" si="41"/>
        <v>10</v>
      </c>
      <c r="K349" s="27"/>
      <c r="L349" s="27">
        <v>10</v>
      </c>
      <c r="M349" s="27"/>
      <c r="N349" s="27"/>
      <c r="O349" s="25"/>
      <c r="P349" s="25" t="s">
        <v>46</v>
      </c>
      <c r="Q349" s="25" t="s">
        <v>47</v>
      </c>
      <c r="R349" s="31" t="s">
        <v>47</v>
      </c>
      <c r="S349" s="25" t="s">
        <v>48</v>
      </c>
      <c r="T349" s="25" t="s">
        <v>48</v>
      </c>
      <c r="U349" s="25" t="s">
        <v>48</v>
      </c>
      <c r="V349" s="25" t="s">
        <v>47</v>
      </c>
      <c r="W349" s="25">
        <v>7</v>
      </c>
      <c r="X349" s="25">
        <v>24</v>
      </c>
      <c r="Y349" s="25">
        <v>20</v>
      </c>
      <c r="Z349" s="25">
        <v>70</v>
      </c>
      <c r="AA349" s="25" t="s">
        <v>1249</v>
      </c>
      <c r="AB349" s="25" t="s">
        <v>1256</v>
      </c>
      <c r="AC349" s="25"/>
      <c r="AD349" s="4"/>
      <c r="AE349" s="4"/>
    </row>
    <row r="350" s="5" customFormat="1" ht="90" spans="1:31">
      <c r="A350" s="25">
        <v>330</v>
      </c>
      <c r="B350" s="25" t="s">
        <v>1257</v>
      </c>
      <c r="C350" s="25" t="s">
        <v>1258</v>
      </c>
      <c r="D350" s="25" t="s">
        <v>89</v>
      </c>
      <c r="E350" s="25" t="s">
        <v>89</v>
      </c>
      <c r="F350" s="25" t="s">
        <v>641</v>
      </c>
      <c r="G350" s="25" t="s">
        <v>90</v>
      </c>
      <c r="H350" s="25" t="s">
        <v>45</v>
      </c>
      <c r="I350" s="25">
        <f t="shared" si="40"/>
        <v>30</v>
      </c>
      <c r="J350" s="25">
        <f t="shared" si="41"/>
        <v>30</v>
      </c>
      <c r="K350" s="27">
        <v>30</v>
      </c>
      <c r="L350" s="27"/>
      <c r="M350" s="27"/>
      <c r="N350" s="27"/>
      <c r="O350" s="25"/>
      <c r="P350" s="25" t="s">
        <v>46</v>
      </c>
      <c r="Q350" s="25" t="s">
        <v>47</v>
      </c>
      <c r="R350" s="31" t="s">
        <v>47</v>
      </c>
      <c r="S350" s="25" t="s">
        <v>48</v>
      </c>
      <c r="T350" s="25" t="s">
        <v>48</v>
      </c>
      <c r="U350" s="25" t="s">
        <v>48</v>
      </c>
      <c r="V350" s="25" t="s">
        <v>47</v>
      </c>
      <c r="W350" s="25">
        <v>8</v>
      </c>
      <c r="X350" s="25">
        <v>34</v>
      </c>
      <c r="Y350" s="25">
        <v>16</v>
      </c>
      <c r="Z350" s="25">
        <v>50</v>
      </c>
      <c r="AA350" s="25" t="s">
        <v>1249</v>
      </c>
      <c r="AB350" s="25" t="s">
        <v>1259</v>
      </c>
      <c r="AC350" s="25"/>
      <c r="AD350" s="4"/>
      <c r="AE350" s="4"/>
    </row>
    <row r="351" s="5" customFormat="1" ht="90" spans="1:31">
      <c r="A351" s="25">
        <v>331</v>
      </c>
      <c r="B351" s="25" t="s">
        <v>1260</v>
      </c>
      <c r="C351" s="27" t="s">
        <v>1261</v>
      </c>
      <c r="D351" s="25" t="s">
        <v>89</v>
      </c>
      <c r="E351" s="25" t="s">
        <v>89</v>
      </c>
      <c r="F351" s="25" t="s">
        <v>1262</v>
      </c>
      <c r="G351" s="25" t="s">
        <v>90</v>
      </c>
      <c r="H351" s="25" t="s">
        <v>45</v>
      </c>
      <c r="I351" s="25">
        <f t="shared" si="40"/>
        <v>25</v>
      </c>
      <c r="J351" s="25">
        <f t="shared" si="41"/>
        <v>25</v>
      </c>
      <c r="K351" s="25"/>
      <c r="L351" s="25">
        <v>25</v>
      </c>
      <c r="M351" s="25"/>
      <c r="N351" s="25"/>
      <c r="O351" s="25"/>
      <c r="P351" s="25" t="s">
        <v>46</v>
      </c>
      <c r="Q351" s="25" t="s">
        <v>47</v>
      </c>
      <c r="R351" s="25" t="s">
        <v>48</v>
      </c>
      <c r="S351" s="25" t="s">
        <v>48</v>
      </c>
      <c r="T351" s="25" t="s">
        <v>48</v>
      </c>
      <c r="U351" s="25" t="s">
        <v>48</v>
      </c>
      <c r="V351" s="25" t="s">
        <v>47</v>
      </c>
      <c r="W351" s="25">
        <v>7</v>
      </c>
      <c r="X351" s="25">
        <v>23</v>
      </c>
      <c r="Y351" s="25">
        <v>18</v>
      </c>
      <c r="Z351" s="25">
        <v>63</v>
      </c>
      <c r="AA351" s="25" t="s">
        <v>1249</v>
      </c>
      <c r="AB351" s="25" t="s">
        <v>1263</v>
      </c>
      <c r="AC351" s="25"/>
      <c r="AD351" s="4"/>
      <c r="AE351" s="4"/>
    </row>
    <row r="352" s="5" customFormat="1" ht="90" spans="1:31">
      <c r="A352" s="25">
        <v>332</v>
      </c>
      <c r="B352" s="25" t="s">
        <v>1264</v>
      </c>
      <c r="C352" s="27" t="s">
        <v>1265</v>
      </c>
      <c r="D352" s="25" t="s">
        <v>89</v>
      </c>
      <c r="E352" s="25" t="s">
        <v>89</v>
      </c>
      <c r="F352" s="25" t="s">
        <v>1006</v>
      </c>
      <c r="G352" s="25" t="s">
        <v>90</v>
      </c>
      <c r="H352" s="25" t="s">
        <v>45</v>
      </c>
      <c r="I352" s="25">
        <f t="shared" si="40"/>
        <v>25</v>
      </c>
      <c r="J352" s="25">
        <f t="shared" si="41"/>
        <v>25</v>
      </c>
      <c r="K352" s="27"/>
      <c r="L352" s="27">
        <v>25</v>
      </c>
      <c r="M352" s="27"/>
      <c r="N352" s="27"/>
      <c r="O352" s="25"/>
      <c r="P352" s="25" t="s">
        <v>46</v>
      </c>
      <c r="Q352" s="25" t="s">
        <v>47</v>
      </c>
      <c r="R352" s="25" t="s">
        <v>48</v>
      </c>
      <c r="S352" s="25" t="s">
        <v>48</v>
      </c>
      <c r="T352" s="25" t="s">
        <v>48</v>
      </c>
      <c r="U352" s="25" t="s">
        <v>48</v>
      </c>
      <c r="V352" s="25" t="s">
        <v>47</v>
      </c>
      <c r="W352" s="25">
        <v>6</v>
      </c>
      <c r="X352" s="25">
        <v>21</v>
      </c>
      <c r="Y352" s="25">
        <v>16</v>
      </c>
      <c r="Z352" s="25">
        <v>56</v>
      </c>
      <c r="AA352" s="25" t="s">
        <v>1249</v>
      </c>
      <c r="AB352" s="25" t="s">
        <v>1266</v>
      </c>
      <c r="AC352" s="25"/>
      <c r="AD352" s="4"/>
      <c r="AE352" s="4"/>
    </row>
    <row r="353" s="5" customFormat="1" ht="90" spans="1:31">
      <c r="A353" s="25">
        <v>333</v>
      </c>
      <c r="B353" s="25" t="s">
        <v>1267</v>
      </c>
      <c r="C353" s="27" t="s">
        <v>1268</v>
      </c>
      <c r="D353" s="25" t="s">
        <v>89</v>
      </c>
      <c r="E353" s="25" t="s">
        <v>89</v>
      </c>
      <c r="F353" s="25" t="s">
        <v>192</v>
      </c>
      <c r="G353" s="25" t="s">
        <v>90</v>
      </c>
      <c r="H353" s="25" t="s">
        <v>45</v>
      </c>
      <c r="I353" s="25">
        <f t="shared" si="40"/>
        <v>20</v>
      </c>
      <c r="J353" s="25">
        <f t="shared" si="41"/>
        <v>20</v>
      </c>
      <c r="K353" s="27">
        <v>20</v>
      </c>
      <c r="L353" s="27"/>
      <c r="M353" s="27"/>
      <c r="N353" s="27"/>
      <c r="O353" s="25"/>
      <c r="P353" s="25" t="s">
        <v>46</v>
      </c>
      <c r="Q353" s="25" t="s">
        <v>47</v>
      </c>
      <c r="R353" s="31" t="s">
        <v>47</v>
      </c>
      <c r="S353" s="25" t="s">
        <v>48</v>
      </c>
      <c r="T353" s="25" t="s">
        <v>48</v>
      </c>
      <c r="U353" s="25" t="s">
        <v>48</v>
      </c>
      <c r="V353" s="25" t="s">
        <v>47</v>
      </c>
      <c r="W353" s="25">
        <v>12</v>
      </c>
      <c r="X353" s="25">
        <v>38</v>
      </c>
      <c r="Y353" s="25">
        <v>21</v>
      </c>
      <c r="Z353" s="25">
        <v>68</v>
      </c>
      <c r="AA353" s="25" t="s">
        <v>1249</v>
      </c>
      <c r="AB353" s="25" t="s">
        <v>1269</v>
      </c>
      <c r="AC353" s="25"/>
      <c r="AD353" s="4"/>
      <c r="AE353" s="4"/>
    </row>
    <row r="354" s="5" customFormat="1" ht="90" spans="1:31">
      <c r="A354" s="25">
        <v>334</v>
      </c>
      <c r="B354" s="25" t="s">
        <v>1270</v>
      </c>
      <c r="C354" s="27" t="s">
        <v>1271</v>
      </c>
      <c r="D354" s="25" t="s">
        <v>89</v>
      </c>
      <c r="E354" s="25" t="s">
        <v>89</v>
      </c>
      <c r="F354" s="25" t="s">
        <v>637</v>
      </c>
      <c r="G354" s="25" t="s">
        <v>90</v>
      </c>
      <c r="H354" s="25" t="s">
        <v>45</v>
      </c>
      <c r="I354" s="25">
        <f t="shared" si="40"/>
        <v>10</v>
      </c>
      <c r="J354" s="25">
        <f t="shared" si="41"/>
        <v>10</v>
      </c>
      <c r="K354" s="27"/>
      <c r="L354" s="27">
        <v>10</v>
      </c>
      <c r="M354" s="27"/>
      <c r="N354" s="27"/>
      <c r="O354" s="25"/>
      <c r="P354" s="25" t="s">
        <v>46</v>
      </c>
      <c r="Q354" s="25" t="s">
        <v>47</v>
      </c>
      <c r="R354" s="31" t="s">
        <v>47</v>
      </c>
      <c r="S354" s="25" t="s">
        <v>48</v>
      </c>
      <c r="T354" s="25" t="s">
        <v>48</v>
      </c>
      <c r="U354" s="25" t="s">
        <v>48</v>
      </c>
      <c r="V354" s="25" t="s">
        <v>47</v>
      </c>
      <c r="W354" s="25">
        <v>15</v>
      </c>
      <c r="X354" s="25">
        <v>38</v>
      </c>
      <c r="Y354" s="25">
        <v>26</v>
      </c>
      <c r="Z354" s="25">
        <v>72</v>
      </c>
      <c r="AA354" s="25" t="s">
        <v>1249</v>
      </c>
      <c r="AB354" s="25" t="s">
        <v>1272</v>
      </c>
      <c r="AC354" s="25"/>
      <c r="AD354" s="4"/>
      <c r="AE354" s="4"/>
    </row>
    <row r="355" s="5" customFormat="1" ht="84" spans="1:31">
      <c r="A355" s="25">
        <v>335</v>
      </c>
      <c r="B355" s="25" t="s">
        <v>1273</v>
      </c>
      <c r="C355" s="25" t="s">
        <v>1274</v>
      </c>
      <c r="D355" s="25" t="s">
        <v>95</v>
      </c>
      <c r="E355" s="25" t="s">
        <v>95</v>
      </c>
      <c r="F355" s="25" t="s">
        <v>645</v>
      </c>
      <c r="G355" s="25" t="s">
        <v>159</v>
      </c>
      <c r="H355" s="25" t="s">
        <v>45</v>
      </c>
      <c r="I355" s="25">
        <f t="shared" si="40"/>
        <v>50</v>
      </c>
      <c r="J355" s="25">
        <f t="shared" si="41"/>
        <v>50</v>
      </c>
      <c r="K355" s="27"/>
      <c r="L355" s="27">
        <v>50</v>
      </c>
      <c r="M355" s="27"/>
      <c r="N355" s="27"/>
      <c r="O355" s="27"/>
      <c r="P355" s="25" t="s">
        <v>46</v>
      </c>
      <c r="Q355" s="25" t="s">
        <v>47</v>
      </c>
      <c r="R355" s="25" t="s">
        <v>48</v>
      </c>
      <c r="S355" s="25" t="s">
        <v>48</v>
      </c>
      <c r="T355" s="25" t="s">
        <v>48</v>
      </c>
      <c r="U355" s="25" t="s">
        <v>48</v>
      </c>
      <c r="V355" s="25" t="s">
        <v>47</v>
      </c>
      <c r="W355" s="41">
        <v>11</v>
      </c>
      <c r="X355" s="41">
        <v>38</v>
      </c>
      <c r="Y355" s="41">
        <v>31</v>
      </c>
      <c r="Z355" s="41">
        <v>110</v>
      </c>
      <c r="AA355" s="25" t="s">
        <v>330</v>
      </c>
      <c r="AB355" s="41" t="s">
        <v>1275</v>
      </c>
      <c r="AC355" s="25"/>
      <c r="AD355" s="4"/>
      <c r="AE355" s="4"/>
    </row>
    <row r="356" s="5" customFormat="1" ht="84" spans="1:31">
      <c r="A356" s="25">
        <v>336</v>
      </c>
      <c r="B356" s="25" t="s">
        <v>1276</v>
      </c>
      <c r="C356" s="25" t="s">
        <v>1277</v>
      </c>
      <c r="D356" s="25" t="s">
        <v>95</v>
      </c>
      <c r="E356" s="25" t="s">
        <v>95</v>
      </c>
      <c r="F356" s="25" t="s">
        <v>649</v>
      </c>
      <c r="G356" s="25" t="s">
        <v>159</v>
      </c>
      <c r="H356" s="25" t="s">
        <v>45</v>
      </c>
      <c r="I356" s="25">
        <f t="shared" si="40"/>
        <v>50</v>
      </c>
      <c r="J356" s="25">
        <f t="shared" si="41"/>
        <v>50</v>
      </c>
      <c r="K356" s="27"/>
      <c r="L356" s="27">
        <v>50</v>
      </c>
      <c r="M356" s="27"/>
      <c r="N356" s="27"/>
      <c r="O356" s="27"/>
      <c r="P356" s="25" t="s">
        <v>46</v>
      </c>
      <c r="Q356" s="25" t="s">
        <v>47</v>
      </c>
      <c r="R356" s="31" t="s">
        <v>47</v>
      </c>
      <c r="S356" s="25" t="s">
        <v>48</v>
      </c>
      <c r="T356" s="25" t="s">
        <v>48</v>
      </c>
      <c r="U356" s="25" t="s">
        <v>48</v>
      </c>
      <c r="V356" s="25" t="s">
        <v>47</v>
      </c>
      <c r="W356" s="41">
        <v>10</v>
      </c>
      <c r="X356" s="41">
        <v>35</v>
      </c>
      <c r="Y356" s="41">
        <v>30</v>
      </c>
      <c r="Z356" s="41">
        <v>110</v>
      </c>
      <c r="AA356" s="25" t="s">
        <v>330</v>
      </c>
      <c r="AB356" s="41" t="s">
        <v>1278</v>
      </c>
      <c r="AC356" s="25"/>
      <c r="AD356" s="4"/>
      <c r="AE356" s="4"/>
    </row>
    <row r="357" s="5" customFormat="1" ht="78.75" spans="1:31">
      <c r="A357" s="25">
        <v>337</v>
      </c>
      <c r="B357" s="25" t="s">
        <v>1279</v>
      </c>
      <c r="C357" s="25" t="s">
        <v>1280</v>
      </c>
      <c r="D357" s="25" t="s">
        <v>95</v>
      </c>
      <c r="E357" s="25" t="s">
        <v>95</v>
      </c>
      <c r="F357" s="25" t="s">
        <v>656</v>
      </c>
      <c r="G357" s="25" t="s">
        <v>159</v>
      </c>
      <c r="H357" s="25" t="s">
        <v>45</v>
      </c>
      <c r="I357" s="25">
        <f t="shared" si="40"/>
        <v>42</v>
      </c>
      <c r="J357" s="25">
        <f t="shared" si="41"/>
        <v>42</v>
      </c>
      <c r="K357" s="27"/>
      <c r="L357" s="27">
        <v>42</v>
      </c>
      <c r="M357" s="27"/>
      <c r="N357" s="27"/>
      <c r="O357" s="27"/>
      <c r="P357" s="25" t="s">
        <v>46</v>
      </c>
      <c r="Q357" s="25" t="s">
        <v>47</v>
      </c>
      <c r="R357" s="31" t="s">
        <v>47</v>
      </c>
      <c r="S357" s="25" t="s">
        <v>48</v>
      </c>
      <c r="T357" s="25" t="s">
        <v>48</v>
      </c>
      <c r="U357" s="25" t="s">
        <v>48</v>
      </c>
      <c r="V357" s="25" t="s">
        <v>47</v>
      </c>
      <c r="W357" s="41">
        <v>10</v>
      </c>
      <c r="X357" s="41">
        <v>36</v>
      </c>
      <c r="Y357" s="41">
        <v>28</v>
      </c>
      <c r="Z357" s="41">
        <v>100</v>
      </c>
      <c r="AA357" s="25" t="s">
        <v>330</v>
      </c>
      <c r="AB357" s="41" t="s">
        <v>1281</v>
      </c>
      <c r="AC357" s="25"/>
      <c r="AD357" s="4"/>
      <c r="AE357" s="4"/>
    </row>
    <row r="358" s="5" customFormat="1" ht="84" spans="1:31">
      <c r="A358" s="25">
        <v>338</v>
      </c>
      <c r="B358" s="25" t="s">
        <v>1282</v>
      </c>
      <c r="C358" s="46" t="s">
        <v>1283</v>
      </c>
      <c r="D358" s="25" t="s">
        <v>95</v>
      </c>
      <c r="E358" s="25" t="s">
        <v>95</v>
      </c>
      <c r="F358" s="25" t="s">
        <v>1284</v>
      </c>
      <c r="G358" s="25" t="s">
        <v>159</v>
      </c>
      <c r="H358" s="25" t="s">
        <v>45</v>
      </c>
      <c r="I358" s="25">
        <f t="shared" si="40"/>
        <v>100</v>
      </c>
      <c r="J358" s="25">
        <f t="shared" si="41"/>
        <v>100</v>
      </c>
      <c r="K358" s="25">
        <v>100</v>
      </c>
      <c r="L358" s="25"/>
      <c r="M358" s="25"/>
      <c r="N358" s="25"/>
      <c r="O358" s="25"/>
      <c r="P358" s="25" t="s">
        <v>46</v>
      </c>
      <c r="Q358" s="25" t="s">
        <v>47</v>
      </c>
      <c r="R358" s="25" t="s">
        <v>48</v>
      </c>
      <c r="S358" s="25" t="s">
        <v>48</v>
      </c>
      <c r="T358" s="25" t="s">
        <v>48</v>
      </c>
      <c r="U358" s="25" t="s">
        <v>48</v>
      </c>
      <c r="V358" s="25" t="s">
        <v>47</v>
      </c>
      <c r="W358" s="41">
        <v>20</v>
      </c>
      <c r="X358" s="22">
        <v>70</v>
      </c>
      <c r="Y358" s="41">
        <v>60</v>
      </c>
      <c r="Z358" s="41">
        <v>210</v>
      </c>
      <c r="AA358" s="25" t="s">
        <v>330</v>
      </c>
      <c r="AB358" s="41" t="s">
        <v>1285</v>
      </c>
      <c r="AC358" s="25"/>
      <c r="AD358" s="4"/>
      <c r="AE358" s="4"/>
    </row>
    <row r="359" s="5" customFormat="1" ht="56.25" spans="1:31">
      <c r="A359" s="25">
        <v>339</v>
      </c>
      <c r="B359" s="25" t="s">
        <v>1286</v>
      </c>
      <c r="C359" s="35" t="s">
        <v>1287</v>
      </c>
      <c r="D359" s="25" t="s">
        <v>100</v>
      </c>
      <c r="E359" s="25" t="s">
        <v>100</v>
      </c>
      <c r="F359" s="25" t="s">
        <v>100</v>
      </c>
      <c r="G359" s="25" t="s">
        <v>102</v>
      </c>
      <c r="H359" s="25" t="s">
        <v>45</v>
      </c>
      <c r="I359" s="25">
        <f t="shared" si="40"/>
        <v>100</v>
      </c>
      <c r="J359" s="25">
        <f t="shared" si="41"/>
        <v>100</v>
      </c>
      <c r="K359" s="25"/>
      <c r="L359" s="25">
        <v>100</v>
      </c>
      <c r="M359" s="25"/>
      <c r="N359" s="25"/>
      <c r="O359" s="25"/>
      <c r="P359" s="25" t="s">
        <v>46</v>
      </c>
      <c r="Q359" s="25" t="s">
        <v>47</v>
      </c>
      <c r="R359" s="25" t="s">
        <v>48</v>
      </c>
      <c r="S359" s="25" t="s">
        <v>48</v>
      </c>
      <c r="T359" s="25" t="s">
        <v>48</v>
      </c>
      <c r="U359" s="25" t="s">
        <v>48</v>
      </c>
      <c r="V359" s="25" t="s">
        <v>47</v>
      </c>
      <c r="W359" s="25">
        <v>150</v>
      </c>
      <c r="X359" s="25">
        <v>500</v>
      </c>
      <c r="Y359" s="25">
        <v>300</v>
      </c>
      <c r="Z359" s="25">
        <v>1000</v>
      </c>
      <c r="AA359" s="25" t="s">
        <v>677</v>
      </c>
      <c r="AB359" s="25" t="s">
        <v>1288</v>
      </c>
      <c r="AC359" s="25"/>
      <c r="AD359" s="4"/>
      <c r="AE359" s="4"/>
    </row>
    <row r="360" s="5" customFormat="1" ht="45" spans="1:31">
      <c r="A360" s="25">
        <v>340</v>
      </c>
      <c r="B360" s="25" t="s">
        <v>1289</v>
      </c>
      <c r="C360" s="25" t="s">
        <v>1290</v>
      </c>
      <c r="D360" s="25" t="s">
        <v>100</v>
      </c>
      <c r="E360" s="25" t="s">
        <v>100</v>
      </c>
      <c r="F360" s="25" t="s">
        <v>684</v>
      </c>
      <c r="G360" s="25" t="s">
        <v>102</v>
      </c>
      <c r="H360" s="25" t="s">
        <v>45</v>
      </c>
      <c r="I360" s="25">
        <f t="shared" si="40"/>
        <v>50</v>
      </c>
      <c r="J360" s="25">
        <f t="shared" si="41"/>
        <v>50</v>
      </c>
      <c r="K360" s="25"/>
      <c r="L360" s="25">
        <v>50</v>
      </c>
      <c r="M360" s="25"/>
      <c r="N360" s="25"/>
      <c r="O360" s="25"/>
      <c r="P360" s="25" t="s">
        <v>46</v>
      </c>
      <c r="Q360" s="25" t="s">
        <v>47</v>
      </c>
      <c r="R360" s="31" t="s">
        <v>47</v>
      </c>
      <c r="S360" s="25" t="s">
        <v>48</v>
      </c>
      <c r="T360" s="25" t="s">
        <v>48</v>
      </c>
      <c r="U360" s="25" t="s">
        <v>48</v>
      </c>
      <c r="V360" s="25" t="s">
        <v>47</v>
      </c>
      <c r="W360" s="25">
        <v>35</v>
      </c>
      <c r="X360" s="25">
        <v>110</v>
      </c>
      <c r="Y360" s="25">
        <v>40</v>
      </c>
      <c r="Z360" s="25">
        <v>150</v>
      </c>
      <c r="AA360" s="25" t="s">
        <v>677</v>
      </c>
      <c r="AB360" s="25" t="s">
        <v>1291</v>
      </c>
      <c r="AC360" s="25"/>
      <c r="AD360" s="4"/>
      <c r="AE360" s="4"/>
    </row>
    <row r="361" s="5" customFormat="1" ht="45" spans="1:31">
      <c r="A361" s="25">
        <v>341</v>
      </c>
      <c r="B361" s="35" t="s">
        <v>1292</v>
      </c>
      <c r="C361" s="27" t="s">
        <v>1293</v>
      </c>
      <c r="D361" s="25" t="s">
        <v>106</v>
      </c>
      <c r="E361" s="25" t="s">
        <v>106</v>
      </c>
      <c r="F361" s="25" t="s">
        <v>724</v>
      </c>
      <c r="G361" s="25" t="s">
        <v>189</v>
      </c>
      <c r="H361" s="25" t="s">
        <v>45</v>
      </c>
      <c r="I361" s="25">
        <f t="shared" si="40"/>
        <v>80</v>
      </c>
      <c r="J361" s="25">
        <f t="shared" si="41"/>
        <v>80</v>
      </c>
      <c r="K361" s="25">
        <v>80</v>
      </c>
      <c r="L361" s="25"/>
      <c r="M361" s="25"/>
      <c r="N361" s="25"/>
      <c r="O361" s="25"/>
      <c r="P361" s="25" t="s">
        <v>46</v>
      </c>
      <c r="Q361" s="25" t="s">
        <v>47</v>
      </c>
      <c r="R361" s="31" t="s">
        <v>47</v>
      </c>
      <c r="S361" s="25" t="s">
        <v>48</v>
      </c>
      <c r="T361" s="25" t="s">
        <v>48</v>
      </c>
      <c r="U361" s="25" t="s">
        <v>48</v>
      </c>
      <c r="V361" s="25" t="s">
        <v>47</v>
      </c>
      <c r="W361" s="25">
        <v>93</v>
      </c>
      <c r="X361" s="25">
        <v>241</v>
      </c>
      <c r="Y361" s="25">
        <v>186</v>
      </c>
      <c r="Z361" s="25">
        <v>593</v>
      </c>
      <c r="AA361" s="25" t="s">
        <v>330</v>
      </c>
      <c r="AB361" s="25" t="s">
        <v>1294</v>
      </c>
      <c r="AC361" s="25"/>
      <c r="AD361" s="4"/>
      <c r="AE361" s="4"/>
    </row>
    <row r="362" s="5" customFormat="1" ht="45" spans="1:31">
      <c r="A362" s="25">
        <v>342</v>
      </c>
      <c r="B362" s="35" t="s">
        <v>1295</v>
      </c>
      <c r="C362" s="27" t="s">
        <v>1296</v>
      </c>
      <c r="D362" s="25" t="s">
        <v>106</v>
      </c>
      <c r="E362" s="25" t="s">
        <v>106</v>
      </c>
      <c r="F362" s="25" t="s">
        <v>728</v>
      </c>
      <c r="G362" s="25" t="s">
        <v>189</v>
      </c>
      <c r="H362" s="25" t="s">
        <v>45</v>
      </c>
      <c r="I362" s="25">
        <f t="shared" si="40"/>
        <v>20</v>
      </c>
      <c r="J362" s="25">
        <f t="shared" si="41"/>
        <v>20</v>
      </c>
      <c r="K362" s="25">
        <v>20</v>
      </c>
      <c r="L362" s="25"/>
      <c r="M362" s="25"/>
      <c r="N362" s="25"/>
      <c r="O362" s="25"/>
      <c r="P362" s="25" t="s">
        <v>46</v>
      </c>
      <c r="Q362" s="25" t="s">
        <v>47</v>
      </c>
      <c r="R362" s="31" t="s">
        <v>47</v>
      </c>
      <c r="S362" s="25" t="s">
        <v>48</v>
      </c>
      <c r="T362" s="25" t="s">
        <v>48</v>
      </c>
      <c r="U362" s="25" t="s">
        <v>48</v>
      </c>
      <c r="V362" s="25" t="s">
        <v>47</v>
      </c>
      <c r="W362" s="25">
        <v>34</v>
      </c>
      <c r="X362" s="25">
        <v>96</v>
      </c>
      <c r="Y362" s="25">
        <v>56</v>
      </c>
      <c r="Z362" s="25">
        <v>129</v>
      </c>
      <c r="AA362" s="25" t="s">
        <v>330</v>
      </c>
      <c r="AB362" s="25" t="s">
        <v>1297</v>
      </c>
      <c r="AC362" s="25"/>
      <c r="AD362" s="4"/>
      <c r="AE362" s="4"/>
    </row>
    <row r="363" s="5" customFormat="1" ht="56.25" spans="1:31">
      <c r="A363" s="25">
        <v>343</v>
      </c>
      <c r="B363" s="35" t="s">
        <v>1298</v>
      </c>
      <c r="C363" s="27" t="s">
        <v>1299</v>
      </c>
      <c r="D363" s="25" t="s">
        <v>106</v>
      </c>
      <c r="E363" s="25" t="s">
        <v>106</v>
      </c>
      <c r="F363" s="25" t="s">
        <v>1300</v>
      </c>
      <c r="G363" s="25" t="s">
        <v>189</v>
      </c>
      <c r="H363" s="25" t="s">
        <v>45</v>
      </c>
      <c r="I363" s="25">
        <f t="shared" si="40"/>
        <v>100</v>
      </c>
      <c r="J363" s="25">
        <f t="shared" si="41"/>
        <v>100</v>
      </c>
      <c r="K363" s="25"/>
      <c r="L363" s="25">
        <v>100</v>
      </c>
      <c r="M363" s="25"/>
      <c r="N363" s="25"/>
      <c r="O363" s="25"/>
      <c r="P363" s="25" t="s">
        <v>46</v>
      </c>
      <c r="Q363" s="25" t="s">
        <v>47</v>
      </c>
      <c r="R363" s="25" t="s">
        <v>48</v>
      </c>
      <c r="S363" s="25" t="s">
        <v>48</v>
      </c>
      <c r="T363" s="25" t="s">
        <v>48</v>
      </c>
      <c r="U363" s="25" t="s">
        <v>48</v>
      </c>
      <c r="V363" s="25" t="s">
        <v>47</v>
      </c>
      <c r="W363" s="25">
        <v>126</v>
      </c>
      <c r="X363" s="25">
        <v>347</v>
      </c>
      <c r="Y363" s="25">
        <v>254</v>
      </c>
      <c r="Z363" s="25">
        <v>641</v>
      </c>
      <c r="AA363" s="25" t="s">
        <v>330</v>
      </c>
      <c r="AB363" s="25" t="s">
        <v>1301</v>
      </c>
      <c r="AC363" s="25"/>
      <c r="AD363" s="4"/>
      <c r="AE363" s="4"/>
    </row>
    <row r="364" s="5" customFormat="1" ht="33.75" spans="1:31">
      <c r="A364" s="25">
        <v>344</v>
      </c>
      <c r="B364" s="35" t="s">
        <v>1302</v>
      </c>
      <c r="C364" s="27" t="s">
        <v>1303</v>
      </c>
      <c r="D364" s="25" t="s">
        <v>106</v>
      </c>
      <c r="E364" s="25" t="s">
        <v>106</v>
      </c>
      <c r="F364" s="25" t="s">
        <v>1304</v>
      </c>
      <c r="G364" s="25" t="s">
        <v>189</v>
      </c>
      <c r="H364" s="25" t="s">
        <v>45</v>
      </c>
      <c r="I364" s="25">
        <f t="shared" si="40"/>
        <v>50</v>
      </c>
      <c r="J364" s="25">
        <f t="shared" si="41"/>
        <v>50</v>
      </c>
      <c r="K364" s="25"/>
      <c r="L364" s="25">
        <v>50</v>
      </c>
      <c r="M364" s="25"/>
      <c r="N364" s="25"/>
      <c r="O364" s="25"/>
      <c r="P364" s="25" t="s">
        <v>46</v>
      </c>
      <c r="Q364" s="25" t="s">
        <v>47</v>
      </c>
      <c r="R364" s="31" t="s">
        <v>47</v>
      </c>
      <c r="S364" s="25" t="s">
        <v>48</v>
      </c>
      <c r="T364" s="25" t="s">
        <v>48</v>
      </c>
      <c r="U364" s="25" t="s">
        <v>48</v>
      </c>
      <c r="V364" s="25" t="s">
        <v>47</v>
      </c>
      <c r="W364" s="25">
        <v>32</v>
      </c>
      <c r="X364" s="25">
        <v>102</v>
      </c>
      <c r="Y364" s="25">
        <v>63</v>
      </c>
      <c r="Z364" s="25">
        <v>197</v>
      </c>
      <c r="AA364" s="25" t="s">
        <v>330</v>
      </c>
      <c r="AB364" s="35" t="s">
        <v>1305</v>
      </c>
      <c r="AC364" s="25"/>
      <c r="AD364" s="4"/>
      <c r="AE364" s="4"/>
    </row>
    <row r="365" s="5" customFormat="1" ht="56.25" spans="1:31">
      <c r="A365" s="25">
        <v>345</v>
      </c>
      <c r="B365" s="25" t="s">
        <v>1306</v>
      </c>
      <c r="C365" s="25" t="s">
        <v>1307</v>
      </c>
      <c r="D365" s="25" t="s">
        <v>42</v>
      </c>
      <c r="E365" s="25" t="s">
        <v>42</v>
      </c>
      <c r="F365" s="25" t="s">
        <v>341</v>
      </c>
      <c r="G365" s="25" t="s">
        <v>323</v>
      </c>
      <c r="H365" s="25" t="s">
        <v>45</v>
      </c>
      <c r="I365" s="25">
        <f t="shared" si="40"/>
        <v>10</v>
      </c>
      <c r="J365" s="25">
        <f t="shared" si="41"/>
        <v>10</v>
      </c>
      <c r="K365" s="25">
        <v>10</v>
      </c>
      <c r="L365" s="25"/>
      <c r="M365" s="25"/>
      <c r="N365" s="25"/>
      <c r="O365" s="25"/>
      <c r="P365" s="25" t="s">
        <v>46</v>
      </c>
      <c r="Q365" s="25" t="s">
        <v>47</v>
      </c>
      <c r="R365" s="31" t="s">
        <v>47</v>
      </c>
      <c r="S365" s="25" t="s">
        <v>48</v>
      </c>
      <c r="T365" s="25" t="s">
        <v>48</v>
      </c>
      <c r="U365" s="25" t="s">
        <v>48</v>
      </c>
      <c r="V365" s="25" t="s">
        <v>47</v>
      </c>
      <c r="W365" s="25">
        <v>16</v>
      </c>
      <c r="X365" s="25">
        <v>38</v>
      </c>
      <c r="Y365" s="25">
        <v>20</v>
      </c>
      <c r="Z365" s="25">
        <v>49</v>
      </c>
      <c r="AA365" s="25" t="s">
        <v>1047</v>
      </c>
      <c r="AB365" s="25" t="s">
        <v>1308</v>
      </c>
      <c r="AC365" s="25"/>
      <c r="AD365" s="4"/>
      <c r="AE365" s="4"/>
    </row>
    <row r="366" s="5" customFormat="1" ht="56.25" spans="1:31">
      <c r="A366" s="25">
        <v>346</v>
      </c>
      <c r="B366" s="25" t="s">
        <v>1309</v>
      </c>
      <c r="C366" s="35" t="s">
        <v>1310</v>
      </c>
      <c r="D366" s="25" t="s">
        <v>42</v>
      </c>
      <c r="E366" s="25" t="s">
        <v>42</v>
      </c>
      <c r="F366" s="25" t="s">
        <v>334</v>
      </c>
      <c r="G366" s="25" t="s">
        <v>323</v>
      </c>
      <c r="H366" s="25" t="s">
        <v>748</v>
      </c>
      <c r="I366" s="25">
        <f t="shared" si="40"/>
        <v>45</v>
      </c>
      <c r="J366" s="25">
        <f t="shared" ref="J366:J393" si="42">K366+L366+M366+N366</f>
        <v>45</v>
      </c>
      <c r="K366" s="25">
        <v>45</v>
      </c>
      <c r="L366" s="25"/>
      <c r="M366" s="25"/>
      <c r="N366" s="25"/>
      <c r="O366" s="25"/>
      <c r="P366" s="25" t="s">
        <v>46</v>
      </c>
      <c r="Q366" s="25" t="s">
        <v>47</v>
      </c>
      <c r="R366" s="31" t="s">
        <v>47</v>
      </c>
      <c r="S366" s="25" t="s">
        <v>48</v>
      </c>
      <c r="T366" s="25" t="s">
        <v>48</v>
      </c>
      <c r="U366" s="25" t="s">
        <v>48</v>
      </c>
      <c r="V366" s="25" t="s">
        <v>47</v>
      </c>
      <c r="W366" s="27">
        <v>56</v>
      </c>
      <c r="X366" s="27">
        <v>207</v>
      </c>
      <c r="Y366" s="27">
        <v>179</v>
      </c>
      <c r="Z366" s="27">
        <v>428</v>
      </c>
      <c r="AA366" s="35" t="s">
        <v>677</v>
      </c>
      <c r="AB366" s="46" t="s">
        <v>1311</v>
      </c>
      <c r="AC366" s="25"/>
      <c r="AD366" s="4"/>
      <c r="AE366" s="4"/>
    </row>
    <row r="367" s="9" customFormat="1" ht="157.5" spans="1:31">
      <c r="A367" s="25">
        <v>347</v>
      </c>
      <c r="B367" s="25" t="s">
        <v>1312</v>
      </c>
      <c r="C367" s="25" t="s">
        <v>1313</v>
      </c>
      <c r="D367" s="25" t="s">
        <v>53</v>
      </c>
      <c r="E367" s="25" t="s">
        <v>53</v>
      </c>
      <c r="F367" s="25" t="s">
        <v>1314</v>
      </c>
      <c r="G367" s="25" t="s">
        <v>359</v>
      </c>
      <c r="H367" s="25" t="s">
        <v>1046</v>
      </c>
      <c r="I367" s="25">
        <f t="shared" ref="I367:I382" si="43">J367+O367</f>
        <v>62.9</v>
      </c>
      <c r="J367" s="25">
        <f t="shared" si="42"/>
        <v>62.9</v>
      </c>
      <c r="K367" s="25">
        <v>62.9</v>
      </c>
      <c r="L367" s="25"/>
      <c r="M367" s="25"/>
      <c r="N367" s="25"/>
      <c r="O367" s="25"/>
      <c r="P367" s="25" t="s">
        <v>46</v>
      </c>
      <c r="Q367" s="25" t="s">
        <v>47</v>
      </c>
      <c r="R367" s="25" t="s">
        <v>48</v>
      </c>
      <c r="S367" s="25" t="s">
        <v>48</v>
      </c>
      <c r="T367" s="25" t="s">
        <v>48</v>
      </c>
      <c r="U367" s="25" t="s">
        <v>48</v>
      </c>
      <c r="V367" s="25" t="s">
        <v>47</v>
      </c>
      <c r="W367" s="25">
        <v>40</v>
      </c>
      <c r="X367" s="25">
        <v>186</v>
      </c>
      <c r="Y367" s="25">
        <v>130</v>
      </c>
      <c r="Z367" s="25">
        <v>463</v>
      </c>
      <c r="AA367" s="25" t="s">
        <v>1315</v>
      </c>
      <c r="AB367" s="25" t="s">
        <v>1316</v>
      </c>
      <c r="AC367" s="25"/>
      <c r="AD367" s="4"/>
      <c r="AE367" s="4"/>
    </row>
    <row r="368" s="10" customFormat="1" ht="33.75" spans="1:31">
      <c r="A368" s="25">
        <v>348</v>
      </c>
      <c r="B368" s="25" t="s">
        <v>1317</v>
      </c>
      <c r="C368" s="25" t="s">
        <v>1318</v>
      </c>
      <c r="D368" s="25" t="s">
        <v>60</v>
      </c>
      <c r="E368" s="25" t="s">
        <v>60</v>
      </c>
      <c r="F368" s="25" t="s">
        <v>391</v>
      </c>
      <c r="G368" s="25" t="s">
        <v>62</v>
      </c>
      <c r="H368" s="25" t="s">
        <v>1046</v>
      </c>
      <c r="I368" s="25">
        <f t="shared" si="43"/>
        <v>5.71</v>
      </c>
      <c r="J368" s="25">
        <f t="shared" si="42"/>
        <v>5.71</v>
      </c>
      <c r="K368" s="25">
        <v>5.71</v>
      </c>
      <c r="L368" s="25"/>
      <c r="M368" s="25"/>
      <c r="N368" s="25"/>
      <c r="O368" s="25"/>
      <c r="P368" s="25" t="s">
        <v>46</v>
      </c>
      <c r="Q368" s="25" t="s">
        <v>47</v>
      </c>
      <c r="R368" s="31" t="s">
        <v>47</v>
      </c>
      <c r="S368" s="25" t="s">
        <v>48</v>
      </c>
      <c r="T368" s="25" t="s">
        <v>48</v>
      </c>
      <c r="U368" s="25" t="s">
        <v>48</v>
      </c>
      <c r="V368" s="25" t="s">
        <v>47</v>
      </c>
      <c r="W368" s="25">
        <v>10</v>
      </c>
      <c r="X368" s="25">
        <v>27</v>
      </c>
      <c r="Y368" s="25">
        <v>10</v>
      </c>
      <c r="Z368" s="25">
        <v>27</v>
      </c>
      <c r="AA368" s="25" t="s">
        <v>1319</v>
      </c>
      <c r="AB368" s="25" t="s">
        <v>1320</v>
      </c>
      <c r="AC368" s="25"/>
      <c r="AD368" s="4"/>
      <c r="AE368" s="4"/>
    </row>
    <row r="369" s="10" customFormat="1" ht="45" spans="1:31">
      <c r="A369" s="25">
        <v>349</v>
      </c>
      <c r="B369" s="35" t="s">
        <v>1321</v>
      </c>
      <c r="C369" s="25" t="s">
        <v>1322</v>
      </c>
      <c r="D369" s="25" t="s">
        <v>67</v>
      </c>
      <c r="E369" s="25" t="s">
        <v>67</v>
      </c>
      <c r="F369" s="25" t="s">
        <v>1323</v>
      </c>
      <c r="G369" s="25" t="s">
        <v>68</v>
      </c>
      <c r="H369" s="25" t="s">
        <v>45</v>
      </c>
      <c r="I369" s="25">
        <f t="shared" si="43"/>
        <v>15</v>
      </c>
      <c r="J369" s="25">
        <f t="shared" si="42"/>
        <v>15</v>
      </c>
      <c r="K369" s="25">
        <v>15</v>
      </c>
      <c r="L369" s="25"/>
      <c r="M369" s="25"/>
      <c r="N369" s="25"/>
      <c r="O369" s="25"/>
      <c r="P369" s="25" t="s">
        <v>46</v>
      </c>
      <c r="Q369" s="25" t="s">
        <v>47</v>
      </c>
      <c r="R369" s="25" t="s">
        <v>48</v>
      </c>
      <c r="S369" s="25" t="s">
        <v>48</v>
      </c>
      <c r="T369" s="25" t="s">
        <v>48</v>
      </c>
      <c r="U369" s="25" t="s">
        <v>48</v>
      </c>
      <c r="V369" s="25" t="s">
        <v>47</v>
      </c>
      <c r="W369" s="25">
        <v>35</v>
      </c>
      <c r="X369" s="25">
        <v>100</v>
      </c>
      <c r="Y369" s="25">
        <v>100</v>
      </c>
      <c r="Z369" s="25">
        <v>300</v>
      </c>
      <c r="AA369" s="25" t="s">
        <v>1324</v>
      </c>
      <c r="AB369" s="25" t="s">
        <v>1325</v>
      </c>
      <c r="AC369" s="25"/>
      <c r="AD369" s="4"/>
      <c r="AE369" s="4"/>
    </row>
    <row r="370" s="11" customFormat="1" ht="45" spans="1:31">
      <c r="A370" s="25">
        <v>350</v>
      </c>
      <c r="B370" s="25" t="s">
        <v>1326</v>
      </c>
      <c r="C370" s="25" t="s">
        <v>1327</v>
      </c>
      <c r="D370" s="25" t="s">
        <v>72</v>
      </c>
      <c r="E370" s="25" t="s">
        <v>72</v>
      </c>
      <c r="F370" s="25" t="s">
        <v>1328</v>
      </c>
      <c r="G370" s="25" t="s">
        <v>180</v>
      </c>
      <c r="H370" s="25" t="s">
        <v>1046</v>
      </c>
      <c r="I370" s="25">
        <f t="shared" si="43"/>
        <v>40</v>
      </c>
      <c r="J370" s="25">
        <f t="shared" si="42"/>
        <v>40</v>
      </c>
      <c r="K370" s="27">
        <v>40</v>
      </c>
      <c r="L370" s="27"/>
      <c r="M370" s="27"/>
      <c r="N370" s="27"/>
      <c r="O370" s="25"/>
      <c r="P370" s="25" t="s">
        <v>46</v>
      </c>
      <c r="Q370" s="25" t="s">
        <v>47</v>
      </c>
      <c r="R370" s="25" t="s">
        <v>48</v>
      </c>
      <c r="S370" s="25" t="s">
        <v>48</v>
      </c>
      <c r="T370" s="25" t="s">
        <v>48</v>
      </c>
      <c r="U370" s="25" t="s">
        <v>48</v>
      </c>
      <c r="V370" s="25" t="s">
        <v>47</v>
      </c>
      <c r="W370" s="25">
        <v>16</v>
      </c>
      <c r="X370" s="25">
        <v>34</v>
      </c>
      <c r="Y370" s="25">
        <v>48</v>
      </c>
      <c r="Z370" s="25">
        <v>102</v>
      </c>
      <c r="AA370" s="25" t="s">
        <v>330</v>
      </c>
      <c r="AB370" s="25" t="s">
        <v>1329</v>
      </c>
      <c r="AC370" s="25"/>
      <c r="AD370" s="4"/>
      <c r="AE370" s="4"/>
    </row>
    <row r="371" s="5" customFormat="1" ht="33.75" spans="1:31">
      <c r="A371" s="25">
        <v>351</v>
      </c>
      <c r="B371" s="25" t="s">
        <v>1330</v>
      </c>
      <c r="C371" s="25" t="s">
        <v>1331</v>
      </c>
      <c r="D371" s="25" t="s">
        <v>79</v>
      </c>
      <c r="E371" s="25" t="s">
        <v>79</v>
      </c>
      <c r="F371" s="25" t="s">
        <v>526</v>
      </c>
      <c r="G371" s="25" t="s">
        <v>74</v>
      </c>
      <c r="H371" s="25" t="s">
        <v>1046</v>
      </c>
      <c r="I371" s="25">
        <f t="shared" si="43"/>
        <v>35</v>
      </c>
      <c r="J371" s="25">
        <f t="shared" si="42"/>
        <v>35</v>
      </c>
      <c r="K371" s="25">
        <v>35</v>
      </c>
      <c r="L371" s="25"/>
      <c r="M371" s="25"/>
      <c r="N371" s="25"/>
      <c r="O371" s="25"/>
      <c r="P371" s="25" t="s">
        <v>46</v>
      </c>
      <c r="Q371" s="25" t="s">
        <v>47</v>
      </c>
      <c r="R371" s="31" t="s">
        <v>47</v>
      </c>
      <c r="S371" s="25" t="s">
        <v>48</v>
      </c>
      <c r="T371" s="25" t="s">
        <v>48</v>
      </c>
      <c r="U371" s="25" t="s">
        <v>48</v>
      </c>
      <c r="V371" s="25" t="s">
        <v>47</v>
      </c>
      <c r="W371" s="25">
        <v>5</v>
      </c>
      <c r="X371" s="25">
        <v>10</v>
      </c>
      <c r="Y371" s="25">
        <v>20</v>
      </c>
      <c r="Z371" s="25">
        <v>35</v>
      </c>
      <c r="AA371" s="25" t="s">
        <v>500</v>
      </c>
      <c r="AB371" s="25" t="s">
        <v>1332</v>
      </c>
      <c r="AC371" s="25"/>
      <c r="AD371" s="4"/>
      <c r="AE371" s="4"/>
    </row>
    <row r="372" s="11" customFormat="1" ht="33.75" spans="1:31">
      <c r="A372" s="25">
        <v>352</v>
      </c>
      <c r="B372" s="35" t="s">
        <v>1333</v>
      </c>
      <c r="C372" s="25" t="s">
        <v>1334</v>
      </c>
      <c r="D372" s="25" t="s">
        <v>83</v>
      </c>
      <c r="E372" s="25" t="s">
        <v>83</v>
      </c>
      <c r="F372" s="25" t="s">
        <v>559</v>
      </c>
      <c r="G372" s="25" t="s">
        <v>189</v>
      </c>
      <c r="H372" s="25" t="s">
        <v>1046</v>
      </c>
      <c r="I372" s="25">
        <f t="shared" si="43"/>
        <v>13</v>
      </c>
      <c r="J372" s="25">
        <f t="shared" si="42"/>
        <v>13</v>
      </c>
      <c r="K372" s="25">
        <v>13</v>
      </c>
      <c r="L372" s="25"/>
      <c r="M372" s="25"/>
      <c r="N372" s="25"/>
      <c r="O372" s="25"/>
      <c r="P372" s="25" t="s">
        <v>46</v>
      </c>
      <c r="Q372" s="25" t="s">
        <v>47</v>
      </c>
      <c r="R372" s="31" t="s">
        <v>47</v>
      </c>
      <c r="S372" s="25" t="s">
        <v>48</v>
      </c>
      <c r="T372" s="25" t="s">
        <v>48</v>
      </c>
      <c r="U372" s="25" t="s">
        <v>48</v>
      </c>
      <c r="V372" s="25" t="s">
        <v>47</v>
      </c>
      <c r="W372" s="25">
        <v>3</v>
      </c>
      <c r="X372" s="25">
        <v>21</v>
      </c>
      <c r="Y372" s="25">
        <v>8</v>
      </c>
      <c r="Z372" s="25">
        <v>45</v>
      </c>
      <c r="AA372" s="25" t="s">
        <v>989</v>
      </c>
      <c r="AB372" s="25" t="s">
        <v>990</v>
      </c>
      <c r="AC372" s="25"/>
      <c r="AD372" s="4"/>
      <c r="AE372" s="4"/>
    </row>
    <row r="373" s="5" customFormat="1" ht="90" spans="1:31">
      <c r="A373" s="25">
        <v>353</v>
      </c>
      <c r="B373" s="25" t="s">
        <v>1335</v>
      </c>
      <c r="C373" s="25" t="s">
        <v>1336</v>
      </c>
      <c r="D373" s="25" t="s">
        <v>89</v>
      </c>
      <c r="E373" s="25" t="s">
        <v>89</v>
      </c>
      <c r="F373" s="25" t="s">
        <v>611</v>
      </c>
      <c r="G373" s="25" t="s">
        <v>90</v>
      </c>
      <c r="H373" s="25" t="s">
        <v>1046</v>
      </c>
      <c r="I373" s="25">
        <f t="shared" si="43"/>
        <v>3</v>
      </c>
      <c r="J373" s="25">
        <f t="shared" si="42"/>
        <v>3</v>
      </c>
      <c r="K373" s="27">
        <v>3</v>
      </c>
      <c r="L373" s="27"/>
      <c r="M373" s="27"/>
      <c r="N373" s="27"/>
      <c r="O373" s="25"/>
      <c r="P373" s="25" t="s">
        <v>46</v>
      </c>
      <c r="Q373" s="25" t="s">
        <v>47</v>
      </c>
      <c r="R373" s="31" t="s">
        <v>47</v>
      </c>
      <c r="S373" s="25" t="s">
        <v>48</v>
      </c>
      <c r="T373" s="25" t="s">
        <v>48</v>
      </c>
      <c r="U373" s="25" t="s">
        <v>48</v>
      </c>
      <c r="V373" s="25" t="s">
        <v>47</v>
      </c>
      <c r="W373" s="25">
        <v>18</v>
      </c>
      <c r="X373" s="25">
        <v>82</v>
      </c>
      <c r="Y373" s="25">
        <v>40</v>
      </c>
      <c r="Z373" s="25">
        <v>130</v>
      </c>
      <c r="AA373" s="25" t="s">
        <v>1245</v>
      </c>
      <c r="AB373" s="25" t="s">
        <v>1337</v>
      </c>
      <c r="AC373" s="25"/>
      <c r="AD373" s="4"/>
      <c r="AE373" s="4"/>
    </row>
    <row r="374" s="5" customFormat="1" ht="45" spans="1:31">
      <c r="A374" s="25">
        <v>354</v>
      </c>
      <c r="B374" s="25" t="s">
        <v>1338</v>
      </c>
      <c r="C374" s="25" t="s">
        <v>1339</v>
      </c>
      <c r="D374" s="25" t="s">
        <v>100</v>
      </c>
      <c r="E374" s="25" t="s">
        <v>100</v>
      </c>
      <c r="F374" s="25" t="s">
        <v>676</v>
      </c>
      <c r="G374" s="25" t="s">
        <v>102</v>
      </c>
      <c r="H374" s="25" t="s">
        <v>45</v>
      </c>
      <c r="I374" s="25">
        <f t="shared" si="43"/>
        <v>40</v>
      </c>
      <c r="J374" s="25">
        <f t="shared" si="42"/>
        <v>40</v>
      </c>
      <c r="K374" s="25">
        <v>40</v>
      </c>
      <c r="L374" s="25"/>
      <c r="M374" s="25"/>
      <c r="N374" s="25"/>
      <c r="O374" s="25"/>
      <c r="P374" s="25" t="s">
        <v>46</v>
      </c>
      <c r="Q374" s="25" t="s">
        <v>47</v>
      </c>
      <c r="R374" s="31" t="s">
        <v>47</v>
      </c>
      <c r="S374" s="25" t="s">
        <v>48</v>
      </c>
      <c r="T374" s="25" t="s">
        <v>48</v>
      </c>
      <c r="U374" s="25" t="s">
        <v>48</v>
      </c>
      <c r="V374" s="25" t="s">
        <v>47</v>
      </c>
      <c r="W374" s="25">
        <v>100</v>
      </c>
      <c r="X374" s="25">
        <v>320</v>
      </c>
      <c r="Y374" s="25">
        <v>120</v>
      </c>
      <c r="Z374" s="25">
        <v>350</v>
      </c>
      <c r="AA374" s="25" t="s">
        <v>677</v>
      </c>
      <c r="AB374" s="25" t="s">
        <v>1340</v>
      </c>
      <c r="AC374" s="25"/>
      <c r="AD374" s="4"/>
      <c r="AE374" s="4"/>
    </row>
    <row r="375" s="5" customFormat="1" ht="45" spans="1:31">
      <c r="A375" s="25">
        <v>355</v>
      </c>
      <c r="B375" s="25" t="s">
        <v>1341</v>
      </c>
      <c r="C375" s="25" t="s">
        <v>1342</v>
      </c>
      <c r="D375" s="25" t="s">
        <v>100</v>
      </c>
      <c r="E375" s="25" t="s">
        <v>100</v>
      </c>
      <c r="F375" s="25" t="s">
        <v>688</v>
      </c>
      <c r="G375" s="25" t="s">
        <v>102</v>
      </c>
      <c r="H375" s="25" t="s">
        <v>45</v>
      </c>
      <c r="I375" s="25">
        <f t="shared" si="43"/>
        <v>50</v>
      </c>
      <c r="J375" s="25">
        <f t="shared" si="42"/>
        <v>50</v>
      </c>
      <c r="K375" s="25">
        <v>50</v>
      </c>
      <c r="L375" s="25"/>
      <c r="M375" s="25"/>
      <c r="N375" s="25"/>
      <c r="O375" s="25"/>
      <c r="P375" s="25" t="s">
        <v>46</v>
      </c>
      <c r="Q375" s="25" t="s">
        <v>47</v>
      </c>
      <c r="R375" s="31" t="s">
        <v>47</v>
      </c>
      <c r="S375" s="25" t="s">
        <v>48</v>
      </c>
      <c r="T375" s="25" t="s">
        <v>48</v>
      </c>
      <c r="U375" s="25" t="s">
        <v>48</v>
      </c>
      <c r="V375" s="25" t="s">
        <v>47</v>
      </c>
      <c r="W375" s="25">
        <v>100</v>
      </c>
      <c r="X375" s="25">
        <v>350</v>
      </c>
      <c r="Y375" s="25">
        <v>150</v>
      </c>
      <c r="Z375" s="25">
        <v>500</v>
      </c>
      <c r="AA375" s="25" t="s">
        <v>677</v>
      </c>
      <c r="AB375" s="25" t="s">
        <v>1343</v>
      </c>
      <c r="AC375" s="25"/>
      <c r="AD375" s="4"/>
      <c r="AE375" s="4"/>
    </row>
    <row r="376" s="5" customFormat="1" ht="56.25" spans="1:31">
      <c r="A376" s="25">
        <v>356</v>
      </c>
      <c r="B376" s="25" t="s">
        <v>1344</v>
      </c>
      <c r="C376" s="25" t="s">
        <v>1345</v>
      </c>
      <c r="D376" s="25" t="s">
        <v>100</v>
      </c>
      <c r="E376" s="25" t="s">
        <v>100</v>
      </c>
      <c r="F376" s="25" t="s">
        <v>701</v>
      </c>
      <c r="G376" s="25" t="s">
        <v>102</v>
      </c>
      <c r="H376" s="25" t="s">
        <v>748</v>
      </c>
      <c r="I376" s="25">
        <f t="shared" si="43"/>
        <v>10</v>
      </c>
      <c r="J376" s="25">
        <f t="shared" si="42"/>
        <v>10</v>
      </c>
      <c r="K376" s="25">
        <v>10</v>
      </c>
      <c r="L376" s="25"/>
      <c r="M376" s="25"/>
      <c r="N376" s="25"/>
      <c r="O376" s="25"/>
      <c r="P376" s="25" t="s">
        <v>46</v>
      </c>
      <c r="Q376" s="25" t="s">
        <v>47</v>
      </c>
      <c r="R376" s="25" t="s">
        <v>48</v>
      </c>
      <c r="S376" s="25" t="s">
        <v>48</v>
      </c>
      <c r="T376" s="25" t="s">
        <v>48</v>
      </c>
      <c r="U376" s="25" t="s">
        <v>48</v>
      </c>
      <c r="V376" s="25" t="s">
        <v>47</v>
      </c>
      <c r="W376" s="25">
        <v>10</v>
      </c>
      <c r="X376" s="25">
        <v>25</v>
      </c>
      <c r="Y376" s="25">
        <v>35</v>
      </c>
      <c r="Z376" s="25">
        <v>88</v>
      </c>
      <c r="AA376" s="25" t="s">
        <v>324</v>
      </c>
      <c r="AB376" s="25" t="s">
        <v>1346</v>
      </c>
      <c r="AC376" s="25"/>
      <c r="AD376" s="4"/>
      <c r="AE376" s="4"/>
    </row>
    <row r="377" s="5" customFormat="1" ht="78.75" spans="1:31">
      <c r="A377" s="25">
        <v>357</v>
      </c>
      <c r="B377" s="25" t="s">
        <v>1347</v>
      </c>
      <c r="C377" s="25" t="s">
        <v>1348</v>
      </c>
      <c r="D377" s="25" t="s">
        <v>100</v>
      </c>
      <c r="E377" s="25" t="s">
        <v>100</v>
      </c>
      <c r="F377" s="25" t="s">
        <v>1349</v>
      </c>
      <c r="G377" s="25" t="s">
        <v>102</v>
      </c>
      <c r="H377" s="25" t="s">
        <v>1046</v>
      </c>
      <c r="I377" s="25">
        <f t="shared" si="43"/>
        <v>40</v>
      </c>
      <c r="J377" s="25">
        <f t="shared" si="42"/>
        <v>40</v>
      </c>
      <c r="K377" s="25">
        <v>40</v>
      </c>
      <c r="L377" s="25"/>
      <c r="M377" s="25"/>
      <c r="N377" s="25"/>
      <c r="O377" s="25"/>
      <c r="P377" s="25" t="s">
        <v>46</v>
      </c>
      <c r="Q377" s="25" t="s">
        <v>47</v>
      </c>
      <c r="R377" s="25" t="s">
        <v>48</v>
      </c>
      <c r="S377" s="25" t="s">
        <v>48</v>
      </c>
      <c r="T377" s="25" t="s">
        <v>48</v>
      </c>
      <c r="U377" s="25" t="s">
        <v>48</v>
      </c>
      <c r="V377" s="25" t="s">
        <v>47</v>
      </c>
      <c r="W377" s="25">
        <v>300</v>
      </c>
      <c r="X377" s="25">
        <v>1400</v>
      </c>
      <c r="Y377" s="25">
        <v>500</v>
      </c>
      <c r="Z377" s="25">
        <v>1800</v>
      </c>
      <c r="AA377" s="25" t="s">
        <v>677</v>
      </c>
      <c r="AB377" s="25" t="s">
        <v>1350</v>
      </c>
      <c r="AC377" s="25"/>
      <c r="AD377" s="4"/>
      <c r="AE377" s="4"/>
    </row>
    <row r="378" s="5" customFormat="1" ht="45" spans="1:31">
      <c r="A378" s="25">
        <v>358</v>
      </c>
      <c r="B378" s="35" t="s">
        <v>1351</v>
      </c>
      <c r="C378" s="25" t="s">
        <v>1352</v>
      </c>
      <c r="D378" s="25" t="s">
        <v>106</v>
      </c>
      <c r="E378" s="25" t="s">
        <v>106</v>
      </c>
      <c r="F378" s="25" t="s">
        <v>1353</v>
      </c>
      <c r="G378" s="25" t="s">
        <v>189</v>
      </c>
      <c r="H378" s="25" t="s">
        <v>1046</v>
      </c>
      <c r="I378" s="25">
        <f t="shared" si="43"/>
        <v>115</v>
      </c>
      <c r="J378" s="25">
        <f t="shared" si="42"/>
        <v>115</v>
      </c>
      <c r="K378" s="25">
        <v>115</v>
      </c>
      <c r="L378" s="25"/>
      <c r="M378" s="25"/>
      <c r="N378" s="25"/>
      <c r="O378" s="25"/>
      <c r="P378" s="25" t="s">
        <v>46</v>
      </c>
      <c r="Q378" s="25" t="s">
        <v>47</v>
      </c>
      <c r="R378" s="25" t="s">
        <v>48</v>
      </c>
      <c r="S378" s="25" t="s">
        <v>48</v>
      </c>
      <c r="T378" s="25" t="s">
        <v>48</v>
      </c>
      <c r="U378" s="25" t="s">
        <v>48</v>
      </c>
      <c r="V378" s="25" t="s">
        <v>48</v>
      </c>
      <c r="W378" s="25">
        <v>68</v>
      </c>
      <c r="X378" s="25">
        <v>126</v>
      </c>
      <c r="Y378" s="25">
        <v>97</v>
      </c>
      <c r="Z378" s="25">
        <v>248</v>
      </c>
      <c r="AA378" s="25" t="s">
        <v>330</v>
      </c>
      <c r="AB378" s="25" t="s">
        <v>1354</v>
      </c>
      <c r="AC378" s="25"/>
      <c r="AD378" s="4"/>
      <c r="AE378" s="4"/>
    </row>
    <row r="379" s="5" customFormat="1" ht="135" spans="1:31">
      <c r="A379" s="25">
        <v>359</v>
      </c>
      <c r="B379" s="25" t="s">
        <v>1355</v>
      </c>
      <c r="C379" s="25" t="s">
        <v>1356</v>
      </c>
      <c r="D379" s="25" t="s">
        <v>89</v>
      </c>
      <c r="E379" s="25" t="s">
        <v>89</v>
      </c>
      <c r="F379" s="25" t="s">
        <v>616</v>
      </c>
      <c r="G379" s="25" t="s">
        <v>180</v>
      </c>
      <c r="H379" s="25" t="s">
        <v>1046</v>
      </c>
      <c r="I379" s="25">
        <f t="shared" si="43"/>
        <v>330</v>
      </c>
      <c r="J379" s="25">
        <f t="shared" si="42"/>
        <v>330</v>
      </c>
      <c r="K379" s="25">
        <v>330</v>
      </c>
      <c r="L379" s="25"/>
      <c r="M379" s="25"/>
      <c r="N379" s="25"/>
      <c r="O379" s="25"/>
      <c r="P379" s="25" t="s">
        <v>46</v>
      </c>
      <c r="Q379" s="25" t="s">
        <v>47</v>
      </c>
      <c r="R379" s="25" t="s">
        <v>48</v>
      </c>
      <c r="S379" s="25" t="s">
        <v>48</v>
      </c>
      <c r="T379" s="25" t="s">
        <v>48</v>
      </c>
      <c r="U379" s="25" t="s">
        <v>48</v>
      </c>
      <c r="V379" s="25" t="s">
        <v>48</v>
      </c>
      <c r="W379" s="25">
        <v>61</v>
      </c>
      <c r="X379" s="25">
        <v>213</v>
      </c>
      <c r="Y379" s="25">
        <v>170</v>
      </c>
      <c r="Z379" s="25">
        <v>595</v>
      </c>
      <c r="AA379" s="25" t="s">
        <v>1249</v>
      </c>
      <c r="AB379" s="25" t="s">
        <v>1357</v>
      </c>
      <c r="AC379" s="25"/>
      <c r="AD379" s="4"/>
      <c r="AE379" s="4"/>
    </row>
    <row r="380" s="5" customFormat="1" ht="12" spans="1:31">
      <c r="A380" s="24" t="s">
        <v>318</v>
      </c>
      <c r="B380" s="26" t="s">
        <v>1358</v>
      </c>
      <c r="C380" s="25"/>
      <c r="D380" s="25"/>
      <c r="E380" s="25"/>
      <c r="F380" s="25"/>
      <c r="G380" s="25"/>
      <c r="H380" s="25"/>
      <c r="I380" s="24">
        <f t="shared" si="43"/>
        <v>196.51</v>
      </c>
      <c r="J380" s="24">
        <f t="shared" si="42"/>
        <v>196.51</v>
      </c>
      <c r="K380" s="24">
        <f t="shared" ref="K380:N380" si="44">K381</f>
        <v>0</v>
      </c>
      <c r="L380" s="24">
        <f t="shared" si="44"/>
        <v>0</v>
      </c>
      <c r="M380" s="24">
        <f t="shared" si="44"/>
        <v>0</v>
      </c>
      <c r="N380" s="24">
        <f t="shared" si="44"/>
        <v>196.51</v>
      </c>
      <c r="O380" s="25"/>
      <c r="P380" s="25"/>
      <c r="Q380" s="25"/>
      <c r="R380" s="25"/>
      <c r="S380" s="25"/>
      <c r="T380" s="25"/>
      <c r="U380" s="25"/>
      <c r="V380" s="25"/>
      <c r="W380" s="25"/>
      <c r="X380" s="25"/>
      <c r="Y380" s="25"/>
      <c r="Z380" s="25"/>
      <c r="AA380" s="25"/>
      <c r="AB380" s="25"/>
      <c r="AC380" s="25"/>
      <c r="AD380" s="4"/>
      <c r="AE380" s="4"/>
    </row>
    <row r="381" s="5" customFormat="1" ht="67.5" spans="1:31">
      <c r="A381" s="25">
        <v>360</v>
      </c>
      <c r="B381" s="25" t="s">
        <v>1359</v>
      </c>
      <c r="C381" s="25" t="s">
        <v>1360</v>
      </c>
      <c r="D381" s="25" t="s">
        <v>1361</v>
      </c>
      <c r="E381" s="25" t="s">
        <v>1362</v>
      </c>
      <c r="F381" s="25" t="s">
        <v>1363</v>
      </c>
      <c r="G381" s="25" t="s">
        <v>251</v>
      </c>
      <c r="H381" s="25" t="s">
        <v>1361</v>
      </c>
      <c r="I381" s="25">
        <f t="shared" si="43"/>
        <v>196.51</v>
      </c>
      <c r="J381" s="25">
        <f t="shared" si="42"/>
        <v>196.51</v>
      </c>
      <c r="K381" s="25"/>
      <c r="L381" s="25"/>
      <c r="M381" s="25"/>
      <c r="N381" s="25">
        <v>196.51</v>
      </c>
      <c r="O381" s="25"/>
      <c r="P381" s="25" t="s">
        <v>46</v>
      </c>
      <c r="Q381" s="25" t="s">
        <v>47</v>
      </c>
      <c r="R381" s="25" t="s">
        <v>48</v>
      </c>
      <c r="S381" s="25" t="s">
        <v>48</v>
      </c>
      <c r="T381" s="25" t="s">
        <v>48</v>
      </c>
      <c r="U381" s="25" t="s">
        <v>48</v>
      </c>
      <c r="V381" s="25" t="s">
        <v>48</v>
      </c>
      <c r="W381" s="25"/>
      <c r="X381" s="25"/>
      <c r="Y381" s="25"/>
      <c r="Z381" s="25"/>
      <c r="AA381" s="25" t="s">
        <v>1364</v>
      </c>
      <c r="AB381" s="25" t="s">
        <v>1365</v>
      </c>
      <c r="AC381" s="25"/>
      <c r="AD381" s="4"/>
      <c r="AE381" s="4"/>
    </row>
    <row r="382" s="5" customFormat="1" ht="19" customHeight="1" spans="1:31">
      <c r="A382" s="24" t="s">
        <v>1366</v>
      </c>
      <c r="B382" s="26" t="s">
        <v>1367</v>
      </c>
      <c r="C382" s="25"/>
      <c r="D382" s="25"/>
      <c r="E382" s="25"/>
      <c r="F382" s="25"/>
      <c r="G382" s="25"/>
      <c r="H382" s="25"/>
      <c r="I382" s="24">
        <f t="shared" si="43"/>
        <v>1915.56</v>
      </c>
      <c r="J382" s="24">
        <f t="shared" si="42"/>
        <v>1915.56</v>
      </c>
      <c r="K382" s="24">
        <f>K383+K388+K394</f>
        <v>198.2</v>
      </c>
      <c r="L382" s="24">
        <f>L383+L388+L394</f>
        <v>0</v>
      </c>
      <c r="M382" s="24">
        <f>M383+M388+M394</f>
        <v>0</v>
      </c>
      <c r="N382" s="24">
        <f>N383+N388+N394</f>
        <v>1717.36</v>
      </c>
      <c r="O382" s="24"/>
      <c r="P382" s="24"/>
      <c r="Q382" s="24"/>
      <c r="R382" s="24"/>
      <c r="S382" s="24"/>
      <c r="T382" s="24"/>
      <c r="U382" s="24"/>
      <c r="V382" s="24"/>
      <c r="W382" s="24"/>
      <c r="X382" s="24"/>
      <c r="Y382" s="24"/>
      <c r="Z382" s="24"/>
      <c r="AA382" s="25"/>
      <c r="AB382" s="25"/>
      <c r="AC382" s="25"/>
      <c r="AD382" s="4"/>
      <c r="AE382" s="4"/>
    </row>
    <row r="383" s="5" customFormat="1" ht="33.75" spans="1:31">
      <c r="A383" s="24" t="s">
        <v>38</v>
      </c>
      <c r="B383" s="26" t="s">
        <v>1368</v>
      </c>
      <c r="C383" s="25"/>
      <c r="D383" s="25"/>
      <c r="E383" s="25"/>
      <c r="F383" s="25"/>
      <c r="G383" s="25"/>
      <c r="H383" s="25"/>
      <c r="I383" s="24">
        <f t="shared" ref="I383:I423" si="45">J383+O383</f>
        <v>98.2</v>
      </c>
      <c r="J383" s="24">
        <f t="shared" si="42"/>
        <v>98.2</v>
      </c>
      <c r="K383" s="24">
        <f t="shared" ref="K383:N383" si="46">K384+K385+K386+K387</f>
        <v>98.2</v>
      </c>
      <c r="L383" s="24">
        <f t="shared" si="46"/>
        <v>0</v>
      </c>
      <c r="M383" s="24">
        <f t="shared" si="46"/>
        <v>0</v>
      </c>
      <c r="N383" s="24">
        <f t="shared" si="46"/>
        <v>0</v>
      </c>
      <c r="O383" s="24"/>
      <c r="P383" s="24"/>
      <c r="Q383" s="24"/>
      <c r="R383" s="24"/>
      <c r="S383" s="24"/>
      <c r="T383" s="24"/>
      <c r="U383" s="24"/>
      <c r="V383" s="24"/>
      <c r="W383" s="24">
        <f t="shared" ref="W383:Z383" si="47">W366+W314+W384+W385+W386+W362+W387</f>
        <v>195</v>
      </c>
      <c r="X383" s="24">
        <f t="shared" si="47"/>
        <v>625</v>
      </c>
      <c r="Y383" s="24">
        <f t="shared" si="47"/>
        <v>519</v>
      </c>
      <c r="Z383" s="24">
        <f t="shared" si="47"/>
        <v>1369</v>
      </c>
      <c r="AA383" s="25"/>
      <c r="AB383" s="25"/>
      <c r="AC383" s="25"/>
      <c r="AD383" s="4"/>
      <c r="AE383" s="4"/>
    </row>
    <row r="384" s="5" customFormat="1" ht="56.25" spans="1:31">
      <c r="A384" s="25">
        <v>361</v>
      </c>
      <c r="B384" s="25" t="s">
        <v>1369</v>
      </c>
      <c r="C384" s="25" t="s">
        <v>1370</v>
      </c>
      <c r="D384" s="25" t="s">
        <v>67</v>
      </c>
      <c r="E384" s="25" t="s">
        <v>67</v>
      </c>
      <c r="F384" s="25" t="s">
        <v>446</v>
      </c>
      <c r="G384" s="25" t="s">
        <v>68</v>
      </c>
      <c r="H384" s="25" t="s">
        <v>748</v>
      </c>
      <c r="I384" s="25">
        <f t="shared" si="45"/>
        <v>19</v>
      </c>
      <c r="J384" s="25">
        <f t="shared" si="42"/>
        <v>19</v>
      </c>
      <c r="K384" s="25">
        <v>19</v>
      </c>
      <c r="L384" s="25"/>
      <c r="M384" s="25"/>
      <c r="N384" s="25"/>
      <c r="O384" s="25"/>
      <c r="P384" s="25" t="s">
        <v>46</v>
      </c>
      <c r="Q384" s="25" t="s">
        <v>47</v>
      </c>
      <c r="R384" s="31" t="s">
        <v>47</v>
      </c>
      <c r="S384" s="25" t="s">
        <v>48</v>
      </c>
      <c r="T384" s="25" t="s">
        <v>48</v>
      </c>
      <c r="U384" s="25" t="s">
        <v>47</v>
      </c>
      <c r="V384" s="25" t="s">
        <v>47</v>
      </c>
      <c r="W384" s="25">
        <v>30</v>
      </c>
      <c r="X384" s="25">
        <v>122</v>
      </c>
      <c r="Y384" s="25">
        <v>98</v>
      </c>
      <c r="Z384" s="25">
        <v>212</v>
      </c>
      <c r="AA384" s="25" t="s">
        <v>1371</v>
      </c>
      <c r="AB384" s="25" t="s">
        <v>1372</v>
      </c>
      <c r="AC384" s="25"/>
      <c r="AD384" s="4"/>
      <c r="AE384" s="4"/>
    </row>
    <row r="385" s="5" customFormat="1" ht="56.25" spans="1:31">
      <c r="A385" s="25">
        <v>362</v>
      </c>
      <c r="B385" s="25" t="s">
        <v>1373</v>
      </c>
      <c r="C385" s="25" t="s">
        <v>1374</v>
      </c>
      <c r="D385" s="25" t="s">
        <v>72</v>
      </c>
      <c r="E385" s="25" t="s">
        <v>72</v>
      </c>
      <c r="F385" s="25" t="s">
        <v>476</v>
      </c>
      <c r="G385" s="25" t="s">
        <v>180</v>
      </c>
      <c r="H385" s="25" t="s">
        <v>748</v>
      </c>
      <c r="I385" s="25">
        <f t="shared" si="45"/>
        <v>25.2</v>
      </c>
      <c r="J385" s="25">
        <f t="shared" si="42"/>
        <v>25.2</v>
      </c>
      <c r="K385" s="25">
        <v>25.2</v>
      </c>
      <c r="L385" s="25"/>
      <c r="M385" s="25"/>
      <c r="N385" s="25"/>
      <c r="O385" s="25"/>
      <c r="P385" s="25" t="s">
        <v>46</v>
      </c>
      <c r="Q385" s="25" t="s">
        <v>47</v>
      </c>
      <c r="R385" s="25" t="s">
        <v>48</v>
      </c>
      <c r="S385" s="25" t="s">
        <v>48</v>
      </c>
      <c r="T385" s="25" t="s">
        <v>48</v>
      </c>
      <c r="U385" s="25" t="s">
        <v>47</v>
      </c>
      <c r="V385" s="25" t="s">
        <v>47</v>
      </c>
      <c r="W385" s="25">
        <v>25</v>
      </c>
      <c r="X385" s="25">
        <v>63</v>
      </c>
      <c r="Y385" s="25">
        <v>45</v>
      </c>
      <c r="Z385" s="25">
        <v>135</v>
      </c>
      <c r="AA385" s="25" t="s">
        <v>1375</v>
      </c>
      <c r="AB385" s="25" t="s">
        <v>1376</v>
      </c>
      <c r="AC385" s="25"/>
      <c r="AD385" s="4"/>
      <c r="AE385" s="4"/>
    </row>
    <row r="386" s="5" customFormat="1" ht="60" spans="1:31">
      <c r="A386" s="25">
        <v>363</v>
      </c>
      <c r="B386" s="25" t="s">
        <v>1377</v>
      </c>
      <c r="C386" s="25" t="s">
        <v>1378</v>
      </c>
      <c r="D386" s="25" t="s">
        <v>95</v>
      </c>
      <c r="E386" s="25" t="s">
        <v>95</v>
      </c>
      <c r="F386" s="25" t="s">
        <v>1379</v>
      </c>
      <c r="G386" s="25" t="s">
        <v>159</v>
      </c>
      <c r="H386" s="25" t="s">
        <v>748</v>
      </c>
      <c r="I386" s="25">
        <f t="shared" si="45"/>
        <v>39</v>
      </c>
      <c r="J386" s="25">
        <f t="shared" si="42"/>
        <v>39</v>
      </c>
      <c r="K386" s="25">
        <v>39</v>
      </c>
      <c r="L386" s="25"/>
      <c r="M386" s="25"/>
      <c r="N386" s="25"/>
      <c r="O386" s="25"/>
      <c r="P386" s="25" t="s">
        <v>46</v>
      </c>
      <c r="Q386" s="25" t="s">
        <v>47</v>
      </c>
      <c r="R386" s="25" t="s">
        <v>48</v>
      </c>
      <c r="S386" s="25" t="s">
        <v>48</v>
      </c>
      <c r="T386" s="25" t="s">
        <v>48</v>
      </c>
      <c r="U386" s="25" t="s">
        <v>47</v>
      </c>
      <c r="V386" s="25" t="s">
        <v>47</v>
      </c>
      <c r="W386" s="41">
        <v>9</v>
      </c>
      <c r="X386" s="41">
        <v>32</v>
      </c>
      <c r="Y386" s="41">
        <v>25</v>
      </c>
      <c r="Z386" s="41">
        <v>90</v>
      </c>
      <c r="AA386" s="41" t="s">
        <v>324</v>
      </c>
      <c r="AB386" s="41" t="s">
        <v>1380</v>
      </c>
      <c r="AC386" s="25"/>
      <c r="AD386" s="4"/>
      <c r="AE386" s="4"/>
    </row>
    <row r="387" s="5" customFormat="1" ht="56.25" spans="1:31">
      <c r="A387" s="25">
        <v>364</v>
      </c>
      <c r="B387" s="25" t="s">
        <v>1381</v>
      </c>
      <c r="C387" s="25" t="s">
        <v>1382</v>
      </c>
      <c r="D387" s="25" t="s">
        <v>100</v>
      </c>
      <c r="E387" s="25" t="s">
        <v>100</v>
      </c>
      <c r="F387" s="25" t="s">
        <v>1383</v>
      </c>
      <c r="G387" s="25" t="s">
        <v>102</v>
      </c>
      <c r="H387" s="25" t="s">
        <v>748</v>
      </c>
      <c r="I387" s="25">
        <f t="shared" si="45"/>
        <v>15</v>
      </c>
      <c r="J387" s="25">
        <f t="shared" si="42"/>
        <v>15</v>
      </c>
      <c r="K387" s="25">
        <v>15</v>
      </c>
      <c r="L387" s="25"/>
      <c r="M387" s="25"/>
      <c r="N387" s="25"/>
      <c r="O387" s="25"/>
      <c r="P387" s="25" t="s">
        <v>46</v>
      </c>
      <c r="Q387" s="25" t="s">
        <v>47</v>
      </c>
      <c r="R387" s="25" t="s">
        <v>48</v>
      </c>
      <c r="S387" s="25" t="s">
        <v>48</v>
      </c>
      <c r="T387" s="25" t="s">
        <v>48</v>
      </c>
      <c r="U387" s="25" t="s">
        <v>47</v>
      </c>
      <c r="V387" s="25" t="s">
        <v>47</v>
      </c>
      <c r="W387" s="27">
        <v>16</v>
      </c>
      <c r="X387" s="27">
        <v>30</v>
      </c>
      <c r="Y387" s="27">
        <v>56</v>
      </c>
      <c r="Z387" s="27">
        <v>135</v>
      </c>
      <c r="AA387" s="25" t="s">
        <v>677</v>
      </c>
      <c r="AB387" s="25" t="s">
        <v>1384</v>
      </c>
      <c r="AC387" s="25"/>
      <c r="AD387" s="4"/>
      <c r="AE387" s="4"/>
    </row>
    <row r="388" s="5" customFormat="1" ht="22.5" spans="1:31">
      <c r="A388" s="24" t="s">
        <v>313</v>
      </c>
      <c r="B388" s="26" t="s">
        <v>1385</v>
      </c>
      <c r="C388" s="25"/>
      <c r="D388" s="25"/>
      <c r="E388" s="25"/>
      <c r="F388" s="25"/>
      <c r="G388" s="25"/>
      <c r="H388" s="25"/>
      <c r="I388" s="24">
        <f t="shared" si="45"/>
        <v>100</v>
      </c>
      <c r="J388" s="24">
        <f t="shared" si="42"/>
        <v>100</v>
      </c>
      <c r="K388" s="24">
        <f t="shared" ref="K388:N388" si="48">K389+K390+K391+K392+K393</f>
        <v>100</v>
      </c>
      <c r="L388" s="24">
        <f t="shared" si="48"/>
        <v>0</v>
      </c>
      <c r="M388" s="24">
        <f t="shared" si="48"/>
        <v>0</v>
      </c>
      <c r="N388" s="24">
        <f t="shared" si="48"/>
        <v>0</v>
      </c>
      <c r="O388" s="24"/>
      <c r="P388" s="24"/>
      <c r="Q388" s="24"/>
      <c r="R388" s="24"/>
      <c r="S388" s="24"/>
      <c r="T388" s="24"/>
      <c r="U388" s="24"/>
      <c r="V388" s="24"/>
      <c r="W388" s="24">
        <f t="shared" ref="W388:Z388" si="49">W389+W390+W391+W392+W393</f>
        <v>130</v>
      </c>
      <c r="X388" s="24">
        <f t="shared" si="49"/>
        <v>377</v>
      </c>
      <c r="Y388" s="24">
        <f t="shared" si="49"/>
        <v>397</v>
      </c>
      <c r="Z388" s="24">
        <f t="shared" si="49"/>
        <v>1136</v>
      </c>
      <c r="AA388" s="25"/>
      <c r="AB388" s="25"/>
      <c r="AC388" s="25"/>
      <c r="AD388" s="4"/>
      <c r="AE388" s="4"/>
    </row>
    <row r="389" s="5" customFormat="1" ht="45" spans="1:31">
      <c r="A389" s="25">
        <v>365</v>
      </c>
      <c r="B389" s="25" t="s">
        <v>1386</v>
      </c>
      <c r="C389" s="25" t="s">
        <v>1387</v>
      </c>
      <c r="D389" s="25" t="s">
        <v>60</v>
      </c>
      <c r="E389" s="25" t="s">
        <v>60</v>
      </c>
      <c r="F389" s="25" t="s">
        <v>383</v>
      </c>
      <c r="G389" s="25" t="s">
        <v>62</v>
      </c>
      <c r="H389" s="25" t="s">
        <v>748</v>
      </c>
      <c r="I389" s="25">
        <f t="shared" si="45"/>
        <v>20</v>
      </c>
      <c r="J389" s="25">
        <f t="shared" si="42"/>
        <v>20</v>
      </c>
      <c r="K389" s="25">
        <v>20</v>
      </c>
      <c r="L389" s="25"/>
      <c r="M389" s="25"/>
      <c r="N389" s="25"/>
      <c r="O389" s="25"/>
      <c r="P389" s="25" t="s">
        <v>46</v>
      </c>
      <c r="Q389" s="25" t="s">
        <v>47</v>
      </c>
      <c r="R389" s="31" t="s">
        <v>47</v>
      </c>
      <c r="S389" s="25" t="s">
        <v>48</v>
      </c>
      <c r="T389" s="25" t="s">
        <v>48</v>
      </c>
      <c r="U389" s="25" t="s">
        <v>47</v>
      </c>
      <c r="V389" s="25" t="s">
        <v>47</v>
      </c>
      <c r="W389" s="25">
        <v>20</v>
      </c>
      <c r="X389" s="25">
        <v>63</v>
      </c>
      <c r="Y389" s="25">
        <v>108</v>
      </c>
      <c r="Z389" s="25">
        <v>325</v>
      </c>
      <c r="AA389" s="25" t="s">
        <v>324</v>
      </c>
      <c r="AB389" s="25" t="s">
        <v>1388</v>
      </c>
      <c r="AC389" s="25"/>
      <c r="AD389" s="4"/>
      <c r="AE389" s="4"/>
    </row>
    <row r="390" s="5" customFormat="1" ht="45" spans="1:31">
      <c r="A390" s="25">
        <v>366</v>
      </c>
      <c r="B390" s="25" t="s">
        <v>1389</v>
      </c>
      <c r="C390" s="25" t="s">
        <v>1390</v>
      </c>
      <c r="D390" s="25" t="s">
        <v>89</v>
      </c>
      <c r="E390" s="25" t="s">
        <v>89</v>
      </c>
      <c r="F390" s="25" t="s">
        <v>740</v>
      </c>
      <c r="G390" s="25" t="s">
        <v>90</v>
      </c>
      <c r="H390" s="25" t="s">
        <v>748</v>
      </c>
      <c r="I390" s="25">
        <f t="shared" si="45"/>
        <v>15</v>
      </c>
      <c r="J390" s="25">
        <f t="shared" si="42"/>
        <v>15</v>
      </c>
      <c r="K390" s="25">
        <v>15</v>
      </c>
      <c r="L390" s="25"/>
      <c r="M390" s="25"/>
      <c r="N390" s="25"/>
      <c r="O390" s="25"/>
      <c r="P390" s="25" t="s">
        <v>46</v>
      </c>
      <c r="Q390" s="25" t="s">
        <v>47</v>
      </c>
      <c r="R390" s="31" t="s">
        <v>47</v>
      </c>
      <c r="S390" s="25" t="s">
        <v>48</v>
      </c>
      <c r="T390" s="25" t="s">
        <v>48</v>
      </c>
      <c r="U390" s="25" t="s">
        <v>47</v>
      </c>
      <c r="V390" s="25" t="s">
        <v>47</v>
      </c>
      <c r="W390" s="27">
        <v>25</v>
      </c>
      <c r="X390" s="27">
        <v>65</v>
      </c>
      <c r="Y390" s="27">
        <v>108</v>
      </c>
      <c r="Z390" s="27">
        <v>286</v>
      </c>
      <c r="AA390" s="25" t="s">
        <v>324</v>
      </c>
      <c r="AB390" s="25" t="s">
        <v>1391</v>
      </c>
      <c r="AC390" s="25"/>
      <c r="AD390" s="4"/>
      <c r="AE390" s="4"/>
    </row>
    <row r="391" s="5" customFormat="1" ht="45" spans="1:31">
      <c r="A391" s="25">
        <v>367</v>
      </c>
      <c r="B391" s="25" t="s">
        <v>1392</v>
      </c>
      <c r="C391" s="25" t="s">
        <v>1393</v>
      </c>
      <c r="D391" s="25" t="s">
        <v>100</v>
      </c>
      <c r="E391" s="25" t="s">
        <v>100</v>
      </c>
      <c r="F391" s="25" t="s">
        <v>200</v>
      </c>
      <c r="G391" s="25" t="s">
        <v>102</v>
      </c>
      <c r="H391" s="25" t="s">
        <v>748</v>
      </c>
      <c r="I391" s="25">
        <f t="shared" si="45"/>
        <v>20</v>
      </c>
      <c r="J391" s="25">
        <f t="shared" si="42"/>
        <v>20</v>
      </c>
      <c r="K391" s="25">
        <v>20</v>
      </c>
      <c r="L391" s="25"/>
      <c r="M391" s="25"/>
      <c r="N391" s="25"/>
      <c r="O391" s="25"/>
      <c r="P391" s="25" t="s">
        <v>46</v>
      </c>
      <c r="Q391" s="25" t="s">
        <v>47</v>
      </c>
      <c r="R391" s="31" t="s">
        <v>47</v>
      </c>
      <c r="S391" s="25" t="s">
        <v>48</v>
      </c>
      <c r="T391" s="25" t="s">
        <v>48</v>
      </c>
      <c r="U391" s="25" t="s">
        <v>47</v>
      </c>
      <c r="V391" s="25" t="s">
        <v>47</v>
      </c>
      <c r="W391" s="27">
        <v>25</v>
      </c>
      <c r="X391" s="27">
        <v>89</v>
      </c>
      <c r="Y391" s="27">
        <v>45</v>
      </c>
      <c r="Z391" s="27">
        <v>165</v>
      </c>
      <c r="AA391" s="25" t="s">
        <v>324</v>
      </c>
      <c r="AB391" s="25" t="s">
        <v>1391</v>
      </c>
      <c r="AC391" s="25"/>
      <c r="AD391" s="4"/>
      <c r="AE391" s="4"/>
    </row>
    <row r="392" s="5" customFormat="1" ht="33.75" spans="1:31">
      <c r="A392" s="25">
        <v>368</v>
      </c>
      <c r="B392" s="25" t="s">
        <v>1394</v>
      </c>
      <c r="C392" s="25" t="s">
        <v>1395</v>
      </c>
      <c r="D392" s="25" t="s">
        <v>72</v>
      </c>
      <c r="E392" s="25" t="s">
        <v>72</v>
      </c>
      <c r="F392" s="25" t="s">
        <v>1396</v>
      </c>
      <c r="G392" s="25" t="s">
        <v>180</v>
      </c>
      <c r="H392" s="25" t="s">
        <v>748</v>
      </c>
      <c r="I392" s="25">
        <f t="shared" si="45"/>
        <v>30</v>
      </c>
      <c r="J392" s="25">
        <f t="shared" si="42"/>
        <v>30</v>
      </c>
      <c r="K392" s="25">
        <v>30</v>
      </c>
      <c r="L392" s="25"/>
      <c r="M392" s="25"/>
      <c r="N392" s="25"/>
      <c r="O392" s="25"/>
      <c r="P392" s="25" t="s">
        <v>46</v>
      </c>
      <c r="Q392" s="25" t="s">
        <v>47</v>
      </c>
      <c r="R392" s="31" t="s">
        <v>47</v>
      </c>
      <c r="S392" s="25" t="s">
        <v>48</v>
      </c>
      <c r="T392" s="25" t="s">
        <v>48</v>
      </c>
      <c r="U392" s="25" t="s">
        <v>47</v>
      </c>
      <c r="V392" s="25" t="s">
        <v>47</v>
      </c>
      <c r="W392" s="25">
        <v>30</v>
      </c>
      <c r="X392" s="25">
        <v>92</v>
      </c>
      <c r="Y392" s="25">
        <v>68</v>
      </c>
      <c r="Z392" s="25">
        <v>180</v>
      </c>
      <c r="AA392" s="25" t="s">
        <v>1375</v>
      </c>
      <c r="AB392" s="25" t="s">
        <v>1397</v>
      </c>
      <c r="AC392" s="25"/>
      <c r="AD392" s="4"/>
      <c r="AE392" s="4"/>
    </row>
    <row r="393" s="5" customFormat="1" ht="33.75" spans="1:31">
      <c r="A393" s="25">
        <v>369</v>
      </c>
      <c r="B393" s="25" t="s">
        <v>1398</v>
      </c>
      <c r="C393" s="25" t="s">
        <v>1399</v>
      </c>
      <c r="D393" s="25" t="s">
        <v>53</v>
      </c>
      <c r="E393" s="25" t="s">
        <v>53</v>
      </c>
      <c r="F393" s="25" t="s">
        <v>1400</v>
      </c>
      <c r="G393" s="25" t="s">
        <v>359</v>
      </c>
      <c r="H393" s="25" t="s">
        <v>748</v>
      </c>
      <c r="I393" s="25">
        <f t="shared" si="45"/>
        <v>15</v>
      </c>
      <c r="J393" s="25">
        <f t="shared" si="42"/>
        <v>15</v>
      </c>
      <c r="K393" s="25">
        <v>15</v>
      </c>
      <c r="L393" s="25"/>
      <c r="M393" s="25"/>
      <c r="N393" s="25"/>
      <c r="O393" s="25"/>
      <c r="P393" s="25" t="s">
        <v>46</v>
      </c>
      <c r="Q393" s="25" t="s">
        <v>47</v>
      </c>
      <c r="R393" s="25" t="s">
        <v>48</v>
      </c>
      <c r="S393" s="25" t="s">
        <v>48</v>
      </c>
      <c r="T393" s="25" t="s">
        <v>48</v>
      </c>
      <c r="U393" s="25" t="s">
        <v>47</v>
      </c>
      <c r="V393" s="25" t="s">
        <v>47</v>
      </c>
      <c r="W393" s="25">
        <v>30</v>
      </c>
      <c r="X393" s="25">
        <v>68</v>
      </c>
      <c r="Y393" s="25">
        <v>68</v>
      </c>
      <c r="Z393" s="25">
        <v>180</v>
      </c>
      <c r="AA393" s="25" t="s">
        <v>1375</v>
      </c>
      <c r="AB393" s="25" t="s">
        <v>1397</v>
      </c>
      <c r="AC393" s="25"/>
      <c r="AD393" s="4"/>
      <c r="AE393" s="4"/>
    </row>
    <row r="394" s="5" customFormat="1" ht="22.5" spans="1:31">
      <c r="A394" s="24" t="s">
        <v>318</v>
      </c>
      <c r="B394" s="26" t="s">
        <v>1401</v>
      </c>
      <c r="C394" s="25"/>
      <c r="D394" s="25"/>
      <c r="E394" s="25"/>
      <c r="F394" s="25"/>
      <c r="G394" s="25"/>
      <c r="H394" s="25"/>
      <c r="I394" s="24">
        <f t="shared" si="45"/>
        <v>1717.36</v>
      </c>
      <c r="J394" s="24">
        <f>N394</f>
        <v>1717.36</v>
      </c>
      <c r="K394" s="24"/>
      <c r="L394" s="24"/>
      <c r="M394" s="24"/>
      <c r="N394" s="24">
        <f>N395</f>
        <v>1717.36</v>
      </c>
      <c r="O394" s="24"/>
      <c r="P394" s="24"/>
      <c r="Q394" s="24"/>
      <c r="R394" s="24"/>
      <c r="S394" s="24"/>
      <c r="T394" s="24"/>
      <c r="U394" s="24"/>
      <c r="V394" s="24"/>
      <c r="W394" s="24">
        <f t="shared" ref="W394:Z394" si="50">W395</f>
        <v>6400</v>
      </c>
      <c r="X394" s="24">
        <f t="shared" si="50"/>
        <v>32666</v>
      </c>
      <c r="Y394" s="24">
        <f t="shared" si="50"/>
        <v>6400</v>
      </c>
      <c r="Z394" s="24">
        <f t="shared" si="50"/>
        <v>32666</v>
      </c>
      <c r="AA394" s="25"/>
      <c r="AB394" s="25"/>
      <c r="AC394" s="25"/>
      <c r="AD394" s="4"/>
      <c r="AE394" s="4"/>
    </row>
    <row r="395" s="5" customFormat="1" ht="33.75" spans="1:31">
      <c r="A395" s="25">
        <v>370</v>
      </c>
      <c r="B395" s="35" t="s">
        <v>1402</v>
      </c>
      <c r="C395" s="25" t="s">
        <v>1403</v>
      </c>
      <c r="D395" s="25" t="s">
        <v>1404</v>
      </c>
      <c r="E395" s="25" t="s">
        <v>250</v>
      </c>
      <c r="F395" s="25" t="s">
        <v>61</v>
      </c>
      <c r="G395" s="25" t="s">
        <v>251</v>
      </c>
      <c r="H395" s="25" t="s">
        <v>1404</v>
      </c>
      <c r="I395" s="25">
        <f t="shared" si="45"/>
        <v>1717.36</v>
      </c>
      <c r="J395" s="25">
        <v>1717.36</v>
      </c>
      <c r="K395" s="25"/>
      <c r="L395" s="25"/>
      <c r="M395" s="25"/>
      <c r="N395" s="25">
        <v>1717.36</v>
      </c>
      <c r="O395" s="25"/>
      <c r="P395" s="25" t="s">
        <v>46</v>
      </c>
      <c r="Q395" s="25" t="s">
        <v>47</v>
      </c>
      <c r="R395" s="25" t="s">
        <v>48</v>
      </c>
      <c r="S395" s="25" t="s">
        <v>48</v>
      </c>
      <c r="T395" s="25" t="s">
        <v>48</v>
      </c>
      <c r="U395" s="25" t="s">
        <v>47</v>
      </c>
      <c r="V395" s="25" t="s">
        <v>48</v>
      </c>
      <c r="W395" s="25">
        <v>6400</v>
      </c>
      <c r="X395" s="25">
        <v>32666</v>
      </c>
      <c r="Y395" s="25">
        <v>6400</v>
      </c>
      <c r="Z395" s="25">
        <v>32666</v>
      </c>
      <c r="AA395" s="25" t="s">
        <v>1405</v>
      </c>
      <c r="AB395" s="25" t="s">
        <v>1406</v>
      </c>
      <c r="AC395" s="25"/>
      <c r="AD395" s="4"/>
      <c r="AE395" s="4"/>
    </row>
    <row r="396" s="5" customFormat="1" ht="20" customHeight="1" spans="1:31">
      <c r="A396" s="24" t="s">
        <v>1407</v>
      </c>
      <c r="B396" s="26" t="s">
        <v>1408</v>
      </c>
      <c r="C396" s="25"/>
      <c r="D396" s="25"/>
      <c r="E396" s="25"/>
      <c r="F396" s="25"/>
      <c r="G396" s="25"/>
      <c r="H396" s="25"/>
      <c r="I396" s="24">
        <f t="shared" si="45"/>
        <v>24494</v>
      </c>
      <c r="J396" s="24">
        <f t="shared" ref="J396:J409" si="51">K396+L396+M396+N396</f>
        <v>530</v>
      </c>
      <c r="K396" s="24">
        <f>K397</f>
        <v>530</v>
      </c>
      <c r="L396" s="24"/>
      <c r="M396" s="24"/>
      <c r="N396" s="24"/>
      <c r="O396" s="24">
        <f>O397+O410+O412</f>
        <v>23964</v>
      </c>
      <c r="P396" s="24"/>
      <c r="Q396" s="24"/>
      <c r="R396" s="24"/>
      <c r="S396" s="24"/>
      <c r="T396" s="24"/>
      <c r="U396" s="24"/>
      <c r="V396" s="24"/>
      <c r="W396" s="24">
        <f t="shared" ref="W396:Z396" si="52">W397+W410+W412</f>
        <v>23254</v>
      </c>
      <c r="X396" s="24">
        <f t="shared" si="52"/>
        <v>45105</v>
      </c>
      <c r="Y396" s="24">
        <f t="shared" si="52"/>
        <v>46838</v>
      </c>
      <c r="Z396" s="24">
        <f t="shared" si="52"/>
        <v>84322</v>
      </c>
      <c r="AA396" s="25"/>
      <c r="AB396" s="25"/>
      <c r="AC396" s="25"/>
      <c r="AD396" s="4"/>
      <c r="AE396" s="4"/>
    </row>
    <row r="397" s="5" customFormat="1" ht="22.5" spans="1:31">
      <c r="A397" s="24" t="s">
        <v>38</v>
      </c>
      <c r="B397" s="26" t="s">
        <v>1409</v>
      </c>
      <c r="C397" s="25"/>
      <c r="D397" s="25"/>
      <c r="E397" s="25"/>
      <c r="F397" s="25"/>
      <c r="G397" s="25"/>
      <c r="H397" s="25"/>
      <c r="I397" s="24">
        <f t="shared" si="45"/>
        <v>530</v>
      </c>
      <c r="J397" s="24">
        <f t="shared" si="51"/>
        <v>530</v>
      </c>
      <c r="K397" s="24">
        <f>K398+K399+K400+K401+K402+K403+K404+K405+K406+K407+K408+K409</f>
        <v>530</v>
      </c>
      <c r="L397" s="24"/>
      <c r="M397" s="24"/>
      <c r="N397" s="24"/>
      <c r="O397" s="24"/>
      <c r="P397" s="24"/>
      <c r="Q397" s="24"/>
      <c r="R397" s="24"/>
      <c r="S397" s="24"/>
      <c r="T397" s="24"/>
      <c r="U397" s="24"/>
      <c r="V397" s="24"/>
      <c r="W397" s="24">
        <f t="shared" ref="W397:Z397" si="53">W398+W399+W400+W401+W402+W403+W404+W405+W406+W407+W408</f>
        <v>1254</v>
      </c>
      <c r="X397" s="24">
        <f t="shared" si="53"/>
        <v>4305</v>
      </c>
      <c r="Y397" s="24">
        <f t="shared" si="53"/>
        <v>3238</v>
      </c>
      <c r="Z397" s="24">
        <f t="shared" si="53"/>
        <v>11722</v>
      </c>
      <c r="AA397" s="25"/>
      <c r="AB397" s="25"/>
      <c r="AC397" s="25"/>
      <c r="AD397" s="4"/>
      <c r="AE397" s="4"/>
    </row>
    <row r="398" s="5" customFormat="1" ht="90" spans="1:31">
      <c r="A398" s="25">
        <v>371</v>
      </c>
      <c r="B398" s="25" t="s">
        <v>1410</v>
      </c>
      <c r="C398" s="25" t="s">
        <v>1411</v>
      </c>
      <c r="D398" s="25" t="s">
        <v>42</v>
      </c>
      <c r="E398" s="25" t="s">
        <v>42</v>
      </c>
      <c r="F398" s="25" t="s">
        <v>61</v>
      </c>
      <c r="G398" s="25" t="s">
        <v>323</v>
      </c>
      <c r="H398" s="25" t="s">
        <v>1412</v>
      </c>
      <c r="I398" s="25">
        <f t="shared" si="45"/>
        <v>74</v>
      </c>
      <c r="J398" s="25">
        <f t="shared" si="51"/>
        <v>74</v>
      </c>
      <c r="K398" s="25">
        <v>74</v>
      </c>
      <c r="L398" s="25"/>
      <c r="M398" s="25"/>
      <c r="N398" s="25"/>
      <c r="O398" s="25"/>
      <c r="P398" s="25" t="s">
        <v>1413</v>
      </c>
      <c r="Q398" s="25" t="s">
        <v>47</v>
      </c>
      <c r="R398" s="25" t="s">
        <v>48</v>
      </c>
      <c r="S398" s="25" t="s">
        <v>48</v>
      </c>
      <c r="T398" s="25" t="s">
        <v>48</v>
      </c>
      <c r="U398" s="25" t="s">
        <v>48</v>
      </c>
      <c r="V398" s="25" t="s">
        <v>47</v>
      </c>
      <c r="W398" s="25">
        <v>122</v>
      </c>
      <c r="X398" s="25">
        <v>363</v>
      </c>
      <c r="Y398" s="25">
        <v>308</v>
      </c>
      <c r="Z398" s="25">
        <v>1048</v>
      </c>
      <c r="AA398" s="25" t="s">
        <v>1035</v>
      </c>
      <c r="AB398" s="25" t="s">
        <v>1414</v>
      </c>
      <c r="AC398" s="25"/>
      <c r="AD398" s="4"/>
      <c r="AE398" s="4"/>
    </row>
    <row r="399" s="5" customFormat="1" ht="112.5" spans="1:31">
      <c r="A399" s="25">
        <v>372</v>
      </c>
      <c r="B399" s="25" t="s">
        <v>1415</v>
      </c>
      <c r="C399" s="25" t="s">
        <v>1416</v>
      </c>
      <c r="D399" s="25" t="s">
        <v>53</v>
      </c>
      <c r="E399" s="25" t="s">
        <v>53</v>
      </c>
      <c r="F399" s="25" t="s">
        <v>61</v>
      </c>
      <c r="G399" s="25" t="s">
        <v>359</v>
      </c>
      <c r="H399" s="25" t="s">
        <v>1412</v>
      </c>
      <c r="I399" s="25">
        <f t="shared" si="45"/>
        <v>49</v>
      </c>
      <c r="J399" s="25">
        <f t="shared" si="51"/>
        <v>49</v>
      </c>
      <c r="K399" s="25">
        <v>49</v>
      </c>
      <c r="L399" s="25"/>
      <c r="M399" s="25"/>
      <c r="N399" s="25"/>
      <c r="O399" s="25"/>
      <c r="P399" s="25" t="s">
        <v>1413</v>
      </c>
      <c r="Q399" s="25" t="s">
        <v>47</v>
      </c>
      <c r="R399" s="25" t="s">
        <v>48</v>
      </c>
      <c r="S399" s="25" t="s">
        <v>48</v>
      </c>
      <c r="T399" s="25" t="s">
        <v>48</v>
      </c>
      <c r="U399" s="25" t="s">
        <v>48</v>
      </c>
      <c r="V399" s="25" t="s">
        <v>47</v>
      </c>
      <c r="W399" s="25">
        <v>30</v>
      </c>
      <c r="X399" s="25">
        <v>112</v>
      </c>
      <c r="Y399" s="25">
        <v>480</v>
      </c>
      <c r="Z399" s="25">
        <v>1601</v>
      </c>
      <c r="AA399" s="25" t="s">
        <v>1035</v>
      </c>
      <c r="AB399" s="25" t="s">
        <v>1417</v>
      </c>
      <c r="AC399" s="25"/>
      <c r="AD399" s="4"/>
      <c r="AE399" s="4"/>
    </row>
    <row r="400" s="5" customFormat="1" ht="146.25" spans="1:31">
      <c r="A400" s="25">
        <v>373</v>
      </c>
      <c r="B400" s="25" t="s">
        <v>1418</v>
      </c>
      <c r="C400" s="25" t="s">
        <v>1419</v>
      </c>
      <c r="D400" s="25" t="s">
        <v>60</v>
      </c>
      <c r="E400" s="25" t="s">
        <v>60</v>
      </c>
      <c r="F400" s="25" t="s">
        <v>61</v>
      </c>
      <c r="G400" s="25" t="s">
        <v>62</v>
      </c>
      <c r="H400" s="25" t="s">
        <v>1412</v>
      </c>
      <c r="I400" s="25">
        <f t="shared" si="45"/>
        <v>33.2</v>
      </c>
      <c r="J400" s="25">
        <f t="shared" si="51"/>
        <v>33.2</v>
      </c>
      <c r="K400" s="25">
        <v>33.2</v>
      </c>
      <c r="L400" s="25"/>
      <c r="M400" s="25"/>
      <c r="N400" s="25"/>
      <c r="O400" s="25"/>
      <c r="P400" s="25" t="s">
        <v>1413</v>
      </c>
      <c r="Q400" s="25" t="s">
        <v>47</v>
      </c>
      <c r="R400" s="25" t="s">
        <v>48</v>
      </c>
      <c r="S400" s="25" t="s">
        <v>48</v>
      </c>
      <c r="T400" s="25" t="s">
        <v>48</v>
      </c>
      <c r="U400" s="25" t="s">
        <v>48</v>
      </c>
      <c r="V400" s="25" t="s">
        <v>47</v>
      </c>
      <c r="W400" s="25">
        <v>396</v>
      </c>
      <c r="X400" s="25">
        <v>1391</v>
      </c>
      <c r="Y400" s="25">
        <v>584</v>
      </c>
      <c r="Z400" s="25">
        <v>2020</v>
      </c>
      <c r="AA400" s="25" t="s">
        <v>1035</v>
      </c>
      <c r="AB400" s="25" t="s">
        <v>1420</v>
      </c>
      <c r="AC400" s="25"/>
      <c r="AD400" s="4"/>
      <c r="AE400" s="4"/>
    </row>
    <row r="401" s="5" customFormat="1" ht="56.25" spans="1:31">
      <c r="A401" s="25">
        <v>374</v>
      </c>
      <c r="B401" s="25" t="s">
        <v>1421</v>
      </c>
      <c r="C401" s="25" t="s">
        <v>1422</v>
      </c>
      <c r="D401" s="25" t="s">
        <v>67</v>
      </c>
      <c r="E401" s="25" t="s">
        <v>67</v>
      </c>
      <c r="F401" s="25" t="s">
        <v>61</v>
      </c>
      <c r="G401" s="25" t="s">
        <v>68</v>
      </c>
      <c r="H401" s="25" t="s">
        <v>1412</v>
      </c>
      <c r="I401" s="25">
        <f t="shared" si="45"/>
        <v>22</v>
      </c>
      <c r="J401" s="25">
        <f t="shared" si="51"/>
        <v>22</v>
      </c>
      <c r="K401" s="25">
        <v>22</v>
      </c>
      <c r="L401" s="25"/>
      <c r="M401" s="25"/>
      <c r="N401" s="25"/>
      <c r="O401" s="25"/>
      <c r="P401" s="25" t="s">
        <v>1413</v>
      </c>
      <c r="Q401" s="25" t="s">
        <v>47</v>
      </c>
      <c r="R401" s="25" t="s">
        <v>48</v>
      </c>
      <c r="S401" s="25" t="s">
        <v>48</v>
      </c>
      <c r="T401" s="25" t="s">
        <v>48</v>
      </c>
      <c r="U401" s="25" t="s">
        <v>48</v>
      </c>
      <c r="V401" s="25" t="s">
        <v>47</v>
      </c>
      <c r="W401" s="25">
        <v>100</v>
      </c>
      <c r="X401" s="25">
        <v>320</v>
      </c>
      <c r="Y401" s="25">
        <v>300</v>
      </c>
      <c r="Z401" s="25">
        <v>1208</v>
      </c>
      <c r="AA401" s="25" t="s">
        <v>1035</v>
      </c>
      <c r="AB401" s="25" t="s">
        <v>1423</v>
      </c>
      <c r="AC401" s="25"/>
      <c r="AD401" s="4"/>
      <c r="AE401" s="4"/>
    </row>
    <row r="402" s="5" customFormat="1" ht="45" spans="1:31">
      <c r="A402" s="25">
        <v>375</v>
      </c>
      <c r="B402" s="25" t="s">
        <v>1424</v>
      </c>
      <c r="C402" s="25" t="s">
        <v>1425</v>
      </c>
      <c r="D402" s="25" t="s">
        <v>72</v>
      </c>
      <c r="E402" s="25" t="s">
        <v>72</v>
      </c>
      <c r="F402" s="25" t="s">
        <v>61</v>
      </c>
      <c r="G402" s="25" t="s">
        <v>180</v>
      </c>
      <c r="H402" s="25" t="s">
        <v>1412</v>
      </c>
      <c r="I402" s="25">
        <f t="shared" si="45"/>
        <v>16</v>
      </c>
      <c r="J402" s="25">
        <f t="shared" si="51"/>
        <v>16</v>
      </c>
      <c r="K402" s="25">
        <v>16</v>
      </c>
      <c r="L402" s="25"/>
      <c r="M402" s="25"/>
      <c r="N402" s="25"/>
      <c r="O402" s="25"/>
      <c r="P402" s="25" t="s">
        <v>1413</v>
      </c>
      <c r="Q402" s="25" t="s">
        <v>47</v>
      </c>
      <c r="R402" s="25" t="s">
        <v>48</v>
      </c>
      <c r="S402" s="25" t="s">
        <v>48</v>
      </c>
      <c r="T402" s="25" t="s">
        <v>48</v>
      </c>
      <c r="U402" s="25" t="s">
        <v>48</v>
      </c>
      <c r="V402" s="25" t="s">
        <v>47</v>
      </c>
      <c r="W402" s="25">
        <v>6</v>
      </c>
      <c r="X402" s="25">
        <v>25</v>
      </c>
      <c r="Y402" s="25">
        <v>38</v>
      </c>
      <c r="Z402" s="25">
        <v>155</v>
      </c>
      <c r="AA402" s="25" t="s">
        <v>1035</v>
      </c>
      <c r="AB402" s="25" t="s">
        <v>1426</v>
      </c>
      <c r="AC402" s="25"/>
      <c r="AD402" s="4"/>
      <c r="AE402" s="4"/>
    </row>
    <row r="403" s="5" customFormat="1" ht="33.75" spans="1:31">
      <c r="A403" s="25">
        <v>376</v>
      </c>
      <c r="B403" s="25" t="s">
        <v>1427</v>
      </c>
      <c r="C403" s="25" t="s">
        <v>1428</v>
      </c>
      <c r="D403" s="25" t="s">
        <v>79</v>
      </c>
      <c r="E403" s="25" t="s">
        <v>79</v>
      </c>
      <c r="F403" s="25" t="s">
        <v>61</v>
      </c>
      <c r="G403" s="25" t="s">
        <v>74</v>
      </c>
      <c r="H403" s="25" t="s">
        <v>1412</v>
      </c>
      <c r="I403" s="25">
        <f t="shared" si="45"/>
        <v>35</v>
      </c>
      <c r="J403" s="25">
        <f t="shared" si="51"/>
        <v>35</v>
      </c>
      <c r="K403" s="25">
        <v>35</v>
      </c>
      <c r="L403" s="25"/>
      <c r="M403" s="25"/>
      <c r="N403" s="25"/>
      <c r="O403" s="25"/>
      <c r="P403" s="25" t="s">
        <v>1413</v>
      </c>
      <c r="Q403" s="25" t="s">
        <v>47</v>
      </c>
      <c r="R403" s="25" t="s">
        <v>48</v>
      </c>
      <c r="S403" s="25" t="s">
        <v>48</v>
      </c>
      <c r="T403" s="25" t="s">
        <v>48</v>
      </c>
      <c r="U403" s="25" t="s">
        <v>48</v>
      </c>
      <c r="V403" s="25" t="s">
        <v>47</v>
      </c>
      <c r="W403" s="25">
        <v>5</v>
      </c>
      <c r="X403" s="25">
        <v>12</v>
      </c>
      <c r="Y403" s="25">
        <v>20</v>
      </c>
      <c r="Z403" s="25">
        <v>50</v>
      </c>
      <c r="AA403" s="25" t="s">
        <v>1035</v>
      </c>
      <c r="AB403" s="25" t="s">
        <v>1429</v>
      </c>
      <c r="AC403" s="25"/>
      <c r="AD403" s="4"/>
      <c r="AE403" s="4"/>
    </row>
    <row r="404" s="5" customFormat="1" ht="67.5" spans="1:31">
      <c r="A404" s="25">
        <v>377</v>
      </c>
      <c r="B404" s="25" t="s">
        <v>1430</v>
      </c>
      <c r="C404" s="25" t="s">
        <v>1431</v>
      </c>
      <c r="D404" s="25" t="s">
        <v>83</v>
      </c>
      <c r="E404" s="25" t="s">
        <v>83</v>
      </c>
      <c r="F404" s="25" t="s">
        <v>61</v>
      </c>
      <c r="G404" s="25" t="s">
        <v>189</v>
      </c>
      <c r="H404" s="25" t="s">
        <v>1412</v>
      </c>
      <c r="I404" s="25">
        <f t="shared" si="45"/>
        <v>20</v>
      </c>
      <c r="J404" s="25">
        <f t="shared" si="51"/>
        <v>20</v>
      </c>
      <c r="K404" s="25">
        <v>20</v>
      </c>
      <c r="L404" s="25"/>
      <c r="M404" s="25"/>
      <c r="N404" s="25"/>
      <c r="O404" s="25"/>
      <c r="P404" s="25" t="s">
        <v>1413</v>
      </c>
      <c r="Q404" s="25" t="s">
        <v>47</v>
      </c>
      <c r="R404" s="25" t="s">
        <v>48</v>
      </c>
      <c r="S404" s="25" t="s">
        <v>48</v>
      </c>
      <c r="T404" s="25" t="s">
        <v>48</v>
      </c>
      <c r="U404" s="25" t="s">
        <v>48</v>
      </c>
      <c r="V404" s="25" t="s">
        <v>47</v>
      </c>
      <c r="W404" s="25">
        <v>203</v>
      </c>
      <c r="X404" s="25">
        <v>767</v>
      </c>
      <c r="Y404" s="25">
        <v>396</v>
      </c>
      <c r="Z404" s="25">
        <v>1533</v>
      </c>
      <c r="AA404" s="25" t="s">
        <v>1035</v>
      </c>
      <c r="AB404" s="25" t="s">
        <v>1432</v>
      </c>
      <c r="AC404" s="25"/>
      <c r="AD404" s="4"/>
      <c r="AE404" s="4"/>
    </row>
    <row r="405" s="5" customFormat="1" ht="33.75" spans="1:31">
      <c r="A405" s="25">
        <v>378</v>
      </c>
      <c r="B405" s="25" t="s">
        <v>1433</v>
      </c>
      <c r="C405" s="25" t="s">
        <v>1434</v>
      </c>
      <c r="D405" s="25" t="s">
        <v>89</v>
      </c>
      <c r="E405" s="25" t="s">
        <v>89</v>
      </c>
      <c r="F405" s="25" t="s">
        <v>61</v>
      </c>
      <c r="G405" s="25" t="s">
        <v>90</v>
      </c>
      <c r="H405" s="25" t="s">
        <v>1412</v>
      </c>
      <c r="I405" s="25">
        <f t="shared" si="45"/>
        <v>6.4</v>
      </c>
      <c r="J405" s="25">
        <f t="shared" si="51"/>
        <v>6.4</v>
      </c>
      <c r="K405" s="25">
        <v>6.4</v>
      </c>
      <c r="L405" s="25"/>
      <c r="M405" s="25"/>
      <c r="N405" s="25"/>
      <c r="O405" s="25"/>
      <c r="P405" s="25" t="s">
        <v>1413</v>
      </c>
      <c r="Q405" s="25" t="s">
        <v>47</v>
      </c>
      <c r="R405" s="25" t="s">
        <v>48</v>
      </c>
      <c r="S405" s="25" t="s">
        <v>48</v>
      </c>
      <c r="T405" s="25" t="s">
        <v>48</v>
      </c>
      <c r="U405" s="25" t="s">
        <v>48</v>
      </c>
      <c r="V405" s="25" t="s">
        <v>47</v>
      </c>
      <c r="W405" s="25">
        <f>4+31+53</f>
        <v>88</v>
      </c>
      <c r="X405" s="25">
        <f>14+198+69</f>
        <v>281</v>
      </c>
      <c r="Y405" s="25">
        <f>32+95+125</f>
        <v>252</v>
      </c>
      <c r="Z405" s="25">
        <f>128+258+385</f>
        <v>771</v>
      </c>
      <c r="AA405" s="25" t="s">
        <v>1035</v>
      </c>
      <c r="AB405" s="25" t="s">
        <v>1435</v>
      </c>
      <c r="AC405" s="25"/>
      <c r="AD405" s="4"/>
      <c r="AE405" s="4"/>
    </row>
    <row r="406" s="5" customFormat="1" ht="101.25" spans="1:31">
      <c r="A406" s="25">
        <v>379</v>
      </c>
      <c r="B406" s="25" t="s">
        <v>1436</v>
      </c>
      <c r="C406" s="25" t="s">
        <v>1437</v>
      </c>
      <c r="D406" s="25" t="s">
        <v>95</v>
      </c>
      <c r="E406" s="25" t="s">
        <v>95</v>
      </c>
      <c r="F406" s="25" t="s">
        <v>61</v>
      </c>
      <c r="G406" s="25" t="s">
        <v>159</v>
      </c>
      <c r="H406" s="25" t="s">
        <v>1412</v>
      </c>
      <c r="I406" s="25">
        <f t="shared" si="45"/>
        <v>42</v>
      </c>
      <c r="J406" s="25">
        <f t="shared" si="51"/>
        <v>42</v>
      </c>
      <c r="K406" s="25">
        <v>42</v>
      </c>
      <c r="L406" s="25"/>
      <c r="M406" s="25"/>
      <c r="N406" s="25"/>
      <c r="O406" s="25"/>
      <c r="P406" s="25" t="s">
        <v>1413</v>
      </c>
      <c r="Q406" s="25" t="s">
        <v>47</v>
      </c>
      <c r="R406" s="25" t="s">
        <v>48</v>
      </c>
      <c r="S406" s="25" t="s">
        <v>48</v>
      </c>
      <c r="T406" s="25" t="s">
        <v>48</v>
      </c>
      <c r="U406" s="25" t="s">
        <v>48</v>
      </c>
      <c r="V406" s="25" t="s">
        <v>47</v>
      </c>
      <c r="W406" s="22">
        <v>15</v>
      </c>
      <c r="X406" s="22">
        <v>55</v>
      </c>
      <c r="Y406" s="22">
        <v>46</v>
      </c>
      <c r="Z406" s="22">
        <v>160</v>
      </c>
      <c r="AA406" s="22" t="s">
        <v>1035</v>
      </c>
      <c r="AB406" s="22" t="s">
        <v>1438</v>
      </c>
      <c r="AC406" s="25"/>
      <c r="AD406" s="4"/>
      <c r="AE406" s="4"/>
    </row>
    <row r="407" s="5" customFormat="1" ht="101.25" spans="1:31">
      <c r="A407" s="25">
        <v>380</v>
      </c>
      <c r="B407" s="25" t="s">
        <v>1439</v>
      </c>
      <c r="C407" s="25" t="s">
        <v>1440</v>
      </c>
      <c r="D407" s="25" t="s">
        <v>100</v>
      </c>
      <c r="E407" s="25" t="s">
        <v>100</v>
      </c>
      <c r="F407" s="25" t="s">
        <v>61</v>
      </c>
      <c r="G407" s="25" t="s">
        <v>102</v>
      </c>
      <c r="H407" s="25" t="s">
        <v>1412</v>
      </c>
      <c r="I407" s="25">
        <f t="shared" si="45"/>
        <v>40.4</v>
      </c>
      <c r="J407" s="25">
        <f t="shared" si="51"/>
        <v>40.4</v>
      </c>
      <c r="K407" s="25">
        <v>40.4</v>
      </c>
      <c r="L407" s="25"/>
      <c r="M407" s="25"/>
      <c r="N407" s="25"/>
      <c r="O407" s="25"/>
      <c r="P407" s="25" t="s">
        <v>1413</v>
      </c>
      <c r="Q407" s="25" t="s">
        <v>47</v>
      </c>
      <c r="R407" s="25" t="s">
        <v>48</v>
      </c>
      <c r="S407" s="25" t="s">
        <v>48</v>
      </c>
      <c r="T407" s="25" t="s">
        <v>48</v>
      </c>
      <c r="U407" s="25" t="s">
        <v>48</v>
      </c>
      <c r="V407" s="25" t="s">
        <v>47</v>
      </c>
      <c r="W407" s="25">
        <v>200</v>
      </c>
      <c r="X407" s="25">
        <v>700</v>
      </c>
      <c r="Y407" s="25">
        <v>493</v>
      </c>
      <c r="Z407" s="25">
        <v>1900</v>
      </c>
      <c r="AA407" s="25" t="s">
        <v>1035</v>
      </c>
      <c r="AB407" s="25" t="s">
        <v>1441</v>
      </c>
      <c r="AC407" s="25"/>
      <c r="AD407" s="4"/>
      <c r="AE407" s="4"/>
    </row>
    <row r="408" s="5" customFormat="1" ht="45" spans="1:31">
      <c r="A408" s="25">
        <v>381</v>
      </c>
      <c r="B408" s="25" t="s">
        <v>1442</v>
      </c>
      <c r="C408" s="25" t="s">
        <v>1443</v>
      </c>
      <c r="D408" s="25" t="s">
        <v>106</v>
      </c>
      <c r="E408" s="25" t="s">
        <v>106</v>
      </c>
      <c r="F408" s="25" t="s">
        <v>61</v>
      </c>
      <c r="G408" s="25" t="s">
        <v>189</v>
      </c>
      <c r="H408" s="25" t="s">
        <v>1412</v>
      </c>
      <c r="I408" s="25">
        <f t="shared" si="45"/>
        <v>22</v>
      </c>
      <c r="J408" s="25">
        <f t="shared" si="51"/>
        <v>22</v>
      </c>
      <c r="K408" s="25">
        <v>22</v>
      </c>
      <c r="L408" s="25"/>
      <c r="M408" s="25"/>
      <c r="N408" s="25"/>
      <c r="O408" s="25"/>
      <c r="P408" s="25" t="s">
        <v>1413</v>
      </c>
      <c r="Q408" s="25" t="s">
        <v>47</v>
      </c>
      <c r="R408" s="25" t="s">
        <v>48</v>
      </c>
      <c r="S408" s="25" t="s">
        <v>48</v>
      </c>
      <c r="T408" s="25" t="s">
        <v>48</v>
      </c>
      <c r="U408" s="25" t="s">
        <v>48</v>
      </c>
      <c r="V408" s="25" t="s">
        <v>47</v>
      </c>
      <c r="W408" s="25">
        <v>89</v>
      </c>
      <c r="X408" s="25">
        <v>279</v>
      </c>
      <c r="Y408" s="25">
        <v>321</v>
      </c>
      <c r="Z408" s="25">
        <v>1276</v>
      </c>
      <c r="AA408" s="25" t="s">
        <v>1035</v>
      </c>
      <c r="AB408" s="25" t="s">
        <v>1444</v>
      </c>
      <c r="AC408" s="25"/>
      <c r="AD408" s="4"/>
      <c r="AE408" s="4"/>
    </row>
    <row r="409" s="5" customFormat="1" ht="45" spans="1:31">
      <c r="A409" s="25">
        <v>382</v>
      </c>
      <c r="B409" s="25" t="s">
        <v>1445</v>
      </c>
      <c r="C409" s="25" t="s">
        <v>1446</v>
      </c>
      <c r="D409" s="25" t="s">
        <v>1412</v>
      </c>
      <c r="E409" s="25" t="s">
        <v>1362</v>
      </c>
      <c r="F409" s="25" t="s">
        <v>84</v>
      </c>
      <c r="G409" s="25" t="s">
        <v>251</v>
      </c>
      <c r="H409" s="25" t="s">
        <v>1412</v>
      </c>
      <c r="I409" s="25">
        <f t="shared" si="45"/>
        <v>170</v>
      </c>
      <c r="J409" s="25">
        <f t="shared" si="51"/>
        <v>170</v>
      </c>
      <c r="K409" s="25">
        <v>170</v>
      </c>
      <c r="L409" s="25"/>
      <c r="M409" s="25"/>
      <c r="N409" s="25"/>
      <c r="O409" s="25"/>
      <c r="P409" s="25" t="s">
        <v>1413</v>
      </c>
      <c r="Q409" s="25" t="s">
        <v>47</v>
      </c>
      <c r="R409" s="25" t="s">
        <v>48</v>
      </c>
      <c r="S409" s="25" t="s">
        <v>48</v>
      </c>
      <c r="T409" s="25" t="s">
        <v>48</v>
      </c>
      <c r="U409" s="25" t="s">
        <v>48</v>
      </c>
      <c r="V409" s="25" t="s">
        <v>48</v>
      </c>
      <c r="W409" s="25">
        <v>486</v>
      </c>
      <c r="X409" s="25">
        <v>1536</v>
      </c>
      <c r="Y409" s="25">
        <v>1922</v>
      </c>
      <c r="Z409" s="25">
        <v>7688</v>
      </c>
      <c r="AA409" s="25" t="s">
        <v>1035</v>
      </c>
      <c r="AB409" s="25" t="s">
        <v>1444</v>
      </c>
      <c r="AC409" s="42"/>
      <c r="AD409" s="4"/>
      <c r="AE409" s="4"/>
    </row>
    <row r="410" s="5" customFormat="1" ht="12" spans="1:31">
      <c r="A410" s="24" t="s">
        <v>313</v>
      </c>
      <c r="B410" s="26" t="s">
        <v>1447</v>
      </c>
      <c r="C410" s="25"/>
      <c r="D410" s="25"/>
      <c r="E410" s="25"/>
      <c r="F410" s="25"/>
      <c r="G410" s="25"/>
      <c r="H410" s="25"/>
      <c r="I410" s="24">
        <f t="shared" si="45"/>
        <v>11800</v>
      </c>
      <c r="J410" s="24"/>
      <c r="K410" s="24"/>
      <c r="L410" s="24"/>
      <c r="M410" s="24"/>
      <c r="N410" s="24"/>
      <c r="O410" s="24">
        <f>O411</f>
        <v>11800</v>
      </c>
      <c r="P410" s="24"/>
      <c r="Q410" s="24"/>
      <c r="R410" s="24"/>
      <c r="S410" s="24"/>
      <c r="T410" s="24"/>
      <c r="U410" s="24"/>
      <c r="V410" s="24"/>
      <c r="W410" s="24">
        <f t="shared" ref="W410:Z410" si="54">W411</f>
        <v>10000</v>
      </c>
      <c r="X410" s="24">
        <f t="shared" si="54"/>
        <v>20000</v>
      </c>
      <c r="Y410" s="24">
        <f t="shared" si="54"/>
        <v>22000</v>
      </c>
      <c r="Z410" s="24">
        <f t="shared" si="54"/>
        <v>45000</v>
      </c>
      <c r="AA410" s="25"/>
      <c r="AB410" s="25"/>
      <c r="AC410" s="25"/>
      <c r="AD410" s="4"/>
      <c r="AE410" s="4"/>
    </row>
    <row r="411" s="5" customFormat="1" ht="56.25" spans="1:31">
      <c r="A411" s="25">
        <v>383</v>
      </c>
      <c r="B411" s="35" t="s">
        <v>1448</v>
      </c>
      <c r="C411" s="25" t="s">
        <v>1449</v>
      </c>
      <c r="D411" s="25" t="s">
        <v>1450</v>
      </c>
      <c r="E411" s="25" t="s">
        <v>1362</v>
      </c>
      <c r="F411" s="25" t="s">
        <v>61</v>
      </c>
      <c r="G411" s="25" t="s">
        <v>251</v>
      </c>
      <c r="H411" s="25" t="s">
        <v>1450</v>
      </c>
      <c r="I411" s="25">
        <f t="shared" si="45"/>
        <v>11800</v>
      </c>
      <c r="J411" s="25"/>
      <c r="K411" s="25"/>
      <c r="L411" s="25"/>
      <c r="M411" s="25"/>
      <c r="N411" s="25"/>
      <c r="O411" s="25">
        <v>11800</v>
      </c>
      <c r="P411" s="25" t="s">
        <v>1413</v>
      </c>
      <c r="Q411" s="25" t="s">
        <v>47</v>
      </c>
      <c r="R411" s="25" t="s">
        <v>48</v>
      </c>
      <c r="S411" s="25" t="s">
        <v>48</v>
      </c>
      <c r="T411" s="25" t="s">
        <v>48</v>
      </c>
      <c r="U411" s="25" t="s">
        <v>48</v>
      </c>
      <c r="V411" s="25" t="s">
        <v>48</v>
      </c>
      <c r="W411" s="25">
        <v>10000</v>
      </c>
      <c r="X411" s="25">
        <v>20000</v>
      </c>
      <c r="Y411" s="25">
        <v>22000</v>
      </c>
      <c r="Z411" s="25">
        <v>45000</v>
      </c>
      <c r="AA411" s="25" t="s">
        <v>1451</v>
      </c>
      <c r="AB411" s="25" t="s">
        <v>1451</v>
      </c>
      <c r="AC411" s="25"/>
      <c r="AD411" s="4"/>
      <c r="AE411" s="4"/>
    </row>
    <row r="412" s="5" customFormat="1" ht="12" spans="1:31">
      <c r="A412" s="24" t="s">
        <v>318</v>
      </c>
      <c r="B412" s="26" t="s">
        <v>1452</v>
      </c>
      <c r="C412" s="25"/>
      <c r="D412" s="25"/>
      <c r="E412" s="25"/>
      <c r="F412" s="25"/>
      <c r="G412" s="25"/>
      <c r="H412" s="25"/>
      <c r="I412" s="24">
        <f t="shared" si="45"/>
        <v>12164</v>
      </c>
      <c r="J412" s="24"/>
      <c r="K412" s="24"/>
      <c r="L412" s="24"/>
      <c r="M412" s="24"/>
      <c r="N412" s="24"/>
      <c r="O412" s="24">
        <f>O413+O414+O415+O416</f>
        <v>12164</v>
      </c>
      <c r="P412" s="24"/>
      <c r="Q412" s="24"/>
      <c r="R412" s="24"/>
      <c r="S412" s="24"/>
      <c r="T412" s="24"/>
      <c r="U412" s="24"/>
      <c r="V412" s="24"/>
      <c r="W412" s="24">
        <f t="shared" ref="W412:Z412" si="55">W413+W414+W415+W416</f>
        <v>12000</v>
      </c>
      <c r="X412" s="24">
        <f t="shared" si="55"/>
        <v>20800</v>
      </c>
      <c r="Y412" s="24">
        <f t="shared" si="55"/>
        <v>21600</v>
      </c>
      <c r="Z412" s="24">
        <f t="shared" si="55"/>
        <v>27600</v>
      </c>
      <c r="AA412" s="25"/>
      <c r="AB412" s="25"/>
      <c r="AC412" s="25"/>
      <c r="AD412" s="4"/>
      <c r="AE412" s="4"/>
    </row>
    <row r="413" s="5" customFormat="1" ht="56.25" spans="1:31">
      <c r="A413" s="25">
        <v>384</v>
      </c>
      <c r="B413" s="25" t="s">
        <v>1453</v>
      </c>
      <c r="C413" s="25" t="s">
        <v>1454</v>
      </c>
      <c r="D413" s="25" t="s">
        <v>1455</v>
      </c>
      <c r="E413" s="25" t="s">
        <v>250</v>
      </c>
      <c r="F413" s="25" t="s">
        <v>61</v>
      </c>
      <c r="G413" s="25" t="s">
        <v>251</v>
      </c>
      <c r="H413" s="25" t="s">
        <v>1455</v>
      </c>
      <c r="I413" s="25">
        <f t="shared" si="45"/>
        <v>5584</v>
      </c>
      <c r="J413" s="25"/>
      <c r="K413" s="25"/>
      <c r="L413" s="25"/>
      <c r="M413" s="25"/>
      <c r="N413" s="25"/>
      <c r="O413" s="25">
        <v>5584</v>
      </c>
      <c r="P413" s="25" t="s">
        <v>1413</v>
      </c>
      <c r="Q413" s="25" t="s">
        <v>47</v>
      </c>
      <c r="R413" s="25" t="s">
        <v>48</v>
      </c>
      <c r="S413" s="25" t="s">
        <v>48</v>
      </c>
      <c r="T413" s="25" t="s">
        <v>48</v>
      </c>
      <c r="U413" s="25" t="s">
        <v>48</v>
      </c>
      <c r="V413" s="25" t="s">
        <v>48</v>
      </c>
      <c r="W413" s="50">
        <v>4200</v>
      </c>
      <c r="X413" s="50">
        <v>8000</v>
      </c>
      <c r="Y413" s="50">
        <v>6000</v>
      </c>
      <c r="Z413" s="25">
        <v>12000</v>
      </c>
      <c r="AA413" s="25" t="s">
        <v>1456</v>
      </c>
      <c r="AB413" s="25" t="s">
        <v>1457</v>
      </c>
      <c r="AC413" s="25"/>
      <c r="AD413" s="4"/>
      <c r="AE413" s="4"/>
    </row>
    <row r="414" s="5" customFormat="1" ht="56.25" spans="1:31">
      <c r="A414" s="25">
        <v>385</v>
      </c>
      <c r="B414" s="25" t="s">
        <v>1458</v>
      </c>
      <c r="C414" s="25" t="s">
        <v>1459</v>
      </c>
      <c r="D414" s="25" t="s">
        <v>1455</v>
      </c>
      <c r="E414" s="25" t="s">
        <v>250</v>
      </c>
      <c r="F414" s="25" t="s">
        <v>61</v>
      </c>
      <c r="G414" s="25" t="s">
        <v>251</v>
      </c>
      <c r="H414" s="25" t="s">
        <v>1455</v>
      </c>
      <c r="I414" s="25">
        <f t="shared" si="45"/>
        <v>4500</v>
      </c>
      <c r="J414" s="25"/>
      <c r="K414" s="25"/>
      <c r="L414" s="25"/>
      <c r="M414" s="25"/>
      <c r="N414" s="25"/>
      <c r="O414" s="25">
        <v>4500</v>
      </c>
      <c r="P414" s="25" t="s">
        <v>1413</v>
      </c>
      <c r="Q414" s="25" t="s">
        <v>47</v>
      </c>
      <c r="R414" s="25" t="s">
        <v>48</v>
      </c>
      <c r="S414" s="25" t="s">
        <v>48</v>
      </c>
      <c r="T414" s="25" t="s">
        <v>48</v>
      </c>
      <c r="U414" s="25" t="s">
        <v>48</v>
      </c>
      <c r="V414" s="25" t="s">
        <v>48</v>
      </c>
      <c r="W414" s="25">
        <v>4000</v>
      </c>
      <c r="X414" s="25">
        <v>4000</v>
      </c>
      <c r="Y414" s="25">
        <v>4100</v>
      </c>
      <c r="Z414" s="25">
        <v>4100</v>
      </c>
      <c r="AA414" s="25" t="s">
        <v>1456</v>
      </c>
      <c r="AB414" s="25" t="s">
        <v>1460</v>
      </c>
      <c r="AC414" s="25"/>
      <c r="AD414" s="4"/>
      <c r="AE414" s="4"/>
    </row>
    <row r="415" s="5" customFormat="1" ht="56.25" spans="1:31">
      <c r="A415" s="25">
        <v>386</v>
      </c>
      <c r="B415" s="25" t="s">
        <v>1461</v>
      </c>
      <c r="C415" s="25" t="s">
        <v>1462</v>
      </c>
      <c r="D415" s="25" t="s">
        <v>1455</v>
      </c>
      <c r="E415" s="25" t="s">
        <v>250</v>
      </c>
      <c r="F415" s="25" t="s">
        <v>61</v>
      </c>
      <c r="G415" s="25" t="s">
        <v>251</v>
      </c>
      <c r="H415" s="25" t="s">
        <v>1455</v>
      </c>
      <c r="I415" s="25">
        <f t="shared" si="45"/>
        <v>800</v>
      </c>
      <c r="J415" s="25"/>
      <c r="K415" s="25"/>
      <c r="L415" s="25"/>
      <c r="M415" s="25"/>
      <c r="N415" s="25"/>
      <c r="O415" s="25">
        <v>800</v>
      </c>
      <c r="P415" s="25" t="s">
        <v>1413</v>
      </c>
      <c r="Q415" s="25" t="s">
        <v>47</v>
      </c>
      <c r="R415" s="25" t="s">
        <v>48</v>
      </c>
      <c r="S415" s="25" t="s">
        <v>48</v>
      </c>
      <c r="T415" s="25" t="s">
        <v>48</v>
      </c>
      <c r="U415" s="25" t="s">
        <v>48</v>
      </c>
      <c r="V415" s="25" t="s">
        <v>48</v>
      </c>
      <c r="W415" s="25">
        <v>1800</v>
      </c>
      <c r="X415" s="25">
        <v>1800</v>
      </c>
      <c r="Y415" s="25">
        <v>4500</v>
      </c>
      <c r="Z415" s="25">
        <v>4500</v>
      </c>
      <c r="AA415" s="25" t="s">
        <v>1456</v>
      </c>
      <c r="AB415" s="25" t="s">
        <v>1463</v>
      </c>
      <c r="AC415" s="25"/>
      <c r="AD415" s="4"/>
      <c r="AE415" s="4"/>
    </row>
    <row r="416" s="5" customFormat="1" ht="112.5" spans="1:31">
      <c r="A416" s="25">
        <v>387</v>
      </c>
      <c r="B416" s="25" t="s">
        <v>1464</v>
      </c>
      <c r="C416" s="25" t="s">
        <v>1465</v>
      </c>
      <c r="D416" s="25" t="s">
        <v>1455</v>
      </c>
      <c r="E416" s="25" t="s">
        <v>250</v>
      </c>
      <c r="F416" s="25" t="s">
        <v>61</v>
      </c>
      <c r="G416" s="25" t="s">
        <v>251</v>
      </c>
      <c r="H416" s="25" t="s">
        <v>1455</v>
      </c>
      <c r="I416" s="25">
        <f t="shared" si="45"/>
        <v>1280</v>
      </c>
      <c r="J416" s="25"/>
      <c r="K416" s="25"/>
      <c r="L416" s="25"/>
      <c r="M416" s="25"/>
      <c r="N416" s="25"/>
      <c r="O416" s="25">
        <v>1280</v>
      </c>
      <c r="P416" s="25" t="s">
        <v>1413</v>
      </c>
      <c r="Q416" s="25" t="s">
        <v>47</v>
      </c>
      <c r="R416" s="25" t="s">
        <v>48</v>
      </c>
      <c r="S416" s="25" t="s">
        <v>48</v>
      </c>
      <c r="T416" s="25" t="s">
        <v>48</v>
      </c>
      <c r="U416" s="25" t="s">
        <v>48</v>
      </c>
      <c r="V416" s="25" t="s">
        <v>48</v>
      </c>
      <c r="W416" s="50">
        <v>2000</v>
      </c>
      <c r="X416" s="50">
        <v>7000</v>
      </c>
      <c r="Y416" s="50">
        <v>7000</v>
      </c>
      <c r="Z416" s="25">
        <v>7000</v>
      </c>
      <c r="AA416" s="25" t="s">
        <v>1466</v>
      </c>
      <c r="AB416" s="25" t="s">
        <v>1467</v>
      </c>
      <c r="AC416" s="25"/>
      <c r="AD416" s="4"/>
      <c r="AE416" s="4"/>
    </row>
    <row r="417" s="5" customFormat="1" ht="23" customHeight="1" spans="1:31">
      <c r="A417" s="24" t="s">
        <v>1468</v>
      </c>
      <c r="B417" s="26" t="s">
        <v>1469</v>
      </c>
      <c r="C417" s="25"/>
      <c r="D417" s="25"/>
      <c r="E417" s="25"/>
      <c r="F417" s="25"/>
      <c r="G417" s="25"/>
      <c r="H417" s="25"/>
      <c r="I417" s="24">
        <f t="shared" si="45"/>
        <v>500</v>
      </c>
      <c r="J417" s="24">
        <f t="shared" ref="J417:J429" si="56">K417+L417+M417+N417</f>
        <v>500</v>
      </c>
      <c r="K417" s="24">
        <f t="shared" ref="K417:N417" si="57">K418+K419+K420+K421+K422+K423+K424+K425+K426+K427+K428+K429</f>
        <v>140</v>
      </c>
      <c r="L417" s="24">
        <f t="shared" si="57"/>
        <v>30</v>
      </c>
      <c r="M417" s="24"/>
      <c r="N417" s="24">
        <f t="shared" si="57"/>
        <v>330</v>
      </c>
      <c r="O417" s="25"/>
      <c r="P417" s="25"/>
      <c r="Q417" s="25"/>
      <c r="R417" s="25"/>
      <c r="S417" s="25"/>
      <c r="T417" s="25"/>
      <c r="U417" s="25"/>
      <c r="V417" s="25"/>
      <c r="W417" s="25"/>
      <c r="X417" s="25"/>
      <c r="Y417" s="25"/>
      <c r="Z417" s="25"/>
      <c r="AA417" s="25"/>
      <c r="AB417" s="25"/>
      <c r="AC417" s="25"/>
      <c r="AD417" s="4"/>
      <c r="AE417" s="4"/>
    </row>
    <row r="418" s="5" customFormat="1" ht="56.25" spans="1:31">
      <c r="A418" s="25">
        <v>388</v>
      </c>
      <c r="B418" s="30" t="s">
        <v>1470</v>
      </c>
      <c r="C418" s="25" t="s">
        <v>1471</v>
      </c>
      <c r="D418" s="25" t="s">
        <v>45</v>
      </c>
      <c r="E418" s="25" t="s">
        <v>1362</v>
      </c>
      <c r="F418" s="25" t="s">
        <v>61</v>
      </c>
      <c r="G418" s="25" t="s">
        <v>251</v>
      </c>
      <c r="H418" s="25" t="s">
        <v>45</v>
      </c>
      <c r="I418" s="25">
        <f t="shared" si="45"/>
        <v>170</v>
      </c>
      <c r="J418" s="25">
        <f t="shared" si="56"/>
        <v>170</v>
      </c>
      <c r="K418" s="25">
        <v>140</v>
      </c>
      <c r="L418" s="25">
        <v>30</v>
      </c>
      <c r="M418" s="25"/>
      <c r="N418" s="25"/>
      <c r="O418" s="25"/>
      <c r="P418" s="25" t="s">
        <v>46</v>
      </c>
      <c r="Q418" s="25" t="s">
        <v>47</v>
      </c>
      <c r="R418" s="25" t="s">
        <v>48</v>
      </c>
      <c r="S418" s="25" t="s">
        <v>48</v>
      </c>
      <c r="T418" s="25" t="s">
        <v>48</v>
      </c>
      <c r="U418" s="25" t="s">
        <v>48</v>
      </c>
      <c r="V418" s="25" t="s">
        <v>48</v>
      </c>
      <c r="W418" s="25"/>
      <c r="X418" s="25"/>
      <c r="Y418" s="25"/>
      <c r="Z418" s="25"/>
      <c r="AA418" s="25" t="s">
        <v>1472</v>
      </c>
      <c r="AB418" s="25" t="s">
        <v>1472</v>
      </c>
      <c r="AC418" s="25"/>
      <c r="AD418" s="4"/>
      <c r="AE418" s="4"/>
    </row>
    <row r="419" s="5" customFormat="1" ht="45" spans="1:31">
      <c r="A419" s="25">
        <v>389</v>
      </c>
      <c r="B419" s="25" t="s">
        <v>1473</v>
      </c>
      <c r="C419" s="25" t="s">
        <v>1474</v>
      </c>
      <c r="D419" s="25" t="s">
        <v>42</v>
      </c>
      <c r="E419" s="25" t="s">
        <v>42</v>
      </c>
      <c r="F419" s="25" t="s">
        <v>61</v>
      </c>
      <c r="G419" s="25" t="s">
        <v>62</v>
      </c>
      <c r="H419" s="25" t="s">
        <v>45</v>
      </c>
      <c r="I419" s="25">
        <f t="shared" si="45"/>
        <v>30</v>
      </c>
      <c r="J419" s="25">
        <f t="shared" si="56"/>
        <v>30</v>
      </c>
      <c r="K419" s="42"/>
      <c r="L419" s="42"/>
      <c r="M419" s="42"/>
      <c r="N419" s="25">
        <v>30</v>
      </c>
      <c r="O419" s="42"/>
      <c r="P419" s="36" t="s">
        <v>46</v>
      </c>
      <c r="Q419" s="25" t="s">
        <v>47</v>
      </c>
      <c r="R419" s="25" t="s">
        <v>48</v>
      </c>
      <c r="S419" s="25" t="s">
        <v>48</v>
      </c>
      <c r="T419" s="25" t="s">
        <v>48</v>
      </c>
      <c r="U419" s="25" t="s">
        <v>48</v>
      </c>
      <c r="V419" s="25" t="s">
        <v>48</v>
      </c>
      <c r="W419" s="25"/>
      <c r="X419" s="25"/>
      <c r="Y419" s="25"/>
      <c r="Z419" s="25"/>
      <c r="AA419" s="25" t="s">
        <v>1475</v>
      </c>
      <c r="AB419" s="25" t="s">
        <v>1476</v>
      </c>
      <c r="AC419" s="42"/>
      <c r="AD419" s="4"/>
      <c r="AE419" s="4"/>
    </row>
    <row r="420" s="5" customFormat="1" ht="45" spans="1:31">
      <c r="A420" s="25">
        <v>390</v>
      </c>
      <c r="B420" s="25" t="s">
        <v>1477</v>
      </c>
      <c r="C420" s="25" t="s">
        <v>1478</v>
      </c>
      <c r="D420" s="25" t="s">
        <v>53</v>
      </c>
      <c r="E420" s="25" t="s">
        <v>53</v>
      </c>
      <c r="F420" s="25" t="s">
        <v>61</v>
      </c>
      <c r="G420" s="25" t="s">
        <v>1479</v>
      </c>
      <c r="H420" s="25" t="s">
        <v>45</v>
      </c>
      <c r="I420" s="25">
        <f t="shared" si="45"/>
        <v>30</v>
      </c>
      <c r="J420" s="25">
        <f t="shared" si="56"/>
        <v>30</v>
      </c>
      <c r="K420" s="42"/>
      <c r="L420" s="42"/>
      <c r="M420" s="42"/>
      <c r="N420" s="25">
        <v>30</v>
      </c>
      <c r="O420" s="42"/>
      <c r="P420" s="36" t="s">
        <v>46</v>
      </c>
      <c r="Q420" s="32" t="s">
        <v>47</v>
      </c>
      <c r="R420" s="32" t="s">
        <v>47</v>
      </c>
      <c r="S420" s="32" t="s">
        <v>48</v>
      </c>
      <c r="T420" s="32" t="s">
        <v>48</v>
      </c>
      <c r="U420" s="32" t="s">
        <v>48</v>
      </c>
      <c r="V420" s="32" t="s">
        <v>48</v>
      </c>
      <c r="W420" s="25"/>
      <c r="X420" s="25"/>
      <c r="Y420" s="25"/>
      <c r="Z420" s="25"/>
      <c r="AA420" s="25" t="s">
        <v>1475</v>
      </c>
      <c r="AB420" s="25" t="s">
        <v>1476</v>
      </c>
      <c r="AC420" s="42"/>
      <c r="AD420" s="4"/>
      <c r="AE420" s="4"/>
    </row>
    <row r="421" s="9" customFormat="1" ht="45" spans="1:31">
      <c r="A421" s="25">
        <v>391</v>
      </c>
      <c r="B421" s="25" t="s">
        <v>1480</v>
      </c>
      <c r="C421" s="25" t="s">
        <v>1481</v>
      </c>
      <c r="D421" s="25" t="s">
        <v>60</v>
      </c>
      <c r="E421" s="25" t="s">
        <v>60</v>
      </c>
      <c r="F421" s="25" t="s">
        <v>61</v>
      </c>
      <c r="G421" s="25" t="s">
        <v>62</v>
      </c>
      <c r="H421" s="25" t="s">
        <v>45</v>
      </c>
      <c r="I421" s="25">
        <f t="shared" si="45"/>
        <v>32</v>
      </c>
      <c r="J421" s="25">
        <f t="shared" si="56"/>
        <v>32</v>
      </c>
      <c r="K421" s="38"/>
      <c r="L421" s="38"/>
      <c r="M421" s="38"/>
      <c r="N421" s="25">
        <v>32</v>
      </c>
      <c r="O421" s="38"/>
      <c r="P421" s="25" t="s">
        <v>46</v>
      </c>
      <c r="Q421" s="25" t="s">
        <v>47</v>
      </c>
      <c r="R421" s="25" t="s">
        <v>48</v>
      </c>
      <c r="S421" s="25" t="s">
        <v>48</v>
      </c>
      <c r="T421" s="25" t="s">
        <v>48</v>
      </c>
      <c r="U421" s="25" t="s">
        <v>48</v>
      </c>
      <c r="V421" s="25" t="s">
        <v>48</v>
      </c>
      <c r="W421" s="25"/>
      <c r="X421" s="25"/>
      <c r="Y421" s="25"/>
      <c r="Z421" s="25"/>
      <c r="AA421" s="25" t="s">
        <v>1475</v>
      </c>
      <c r="AB421" s="25" t="s">
        <v>1476</v>
      </c>
      <c r="AC421" s="38"/>
      <c r="AD421" s="4"/>
      <c r="AE421" s="4"/>
    </row>
    <row r="422" s="5" customFormat="1" ht="45" spans="1:31">
      <c r="A422" s="25">
        <v>392</v>
      </c>
      <c r="B422" s="35" t="s">
        <v>1482</v>
      </c>
      <c r="C422" s="35" t="s">
        <v>1483</v>
      </c>
      <c r="D422" s="25" t="s">
        <v>67</v>
      </c>
      <c r="E422" s="25" t="s">
        <v>67</v>
      </c>
      <c r="F422" s="25" t="s">
        <v>61</v>
      </c>
      <c r="G422" s="25" t="s">
        <v>68</v>
      </c>
      <c r="H422" s="25" t="s">
        <v>45</v>
      </c>
      <c r="I422" s="25">
        <f t="shared" si="45"/>
        <v>22</v>
      </c>
      <c r="J422" s="25">
        <f t="shared" si="56"/>
        <v>22</v>
      </c>
      <c r="K422" s="42"/>
      <c r="L422" s="42"/>
      <c r="M422" s="42"/>
      <c r="N422" s="25">
        <v>22</v>
      </c>
      <c r="O422" s="42"/>
      <c r="P422" s="25" t="s">
        <v>46</v>
      </c>
      <c r="Q422" s="25" t="s">
        <v>47</v>
      </c>
      <c r="R422" s="25" t="s">
        <v>48</v>
      </c>
      <c r="S422" s="25" t="s">
        <v>48</v>
      </c>
      <c r="T422" s="25" t="s">
        <v>48</v>
      </c>
      <c r="U422" s="25" t="s">
        <v>48</v>
      </c>
      <c r="V422" s="25" t="s">
        <v>48</v>
      </c>
      <c r="W422" s="25"/>
      <c r="X422" s="25"/>
      <c r="Y422" s="25"/>
      <c r="Z422" s="25"/>
      <c r="AA422" s="35" t="s">
        <v>1475</v>
      </c>
      <c r="AB422" s="35" t="s">
        <v>1476</v>
      </c>
      <c r="AC422" s="42"/>
      <c r="AD422" s="4"/>
      <c r="AE422" s="4"/>
    </row>
    <row r="423" s="5" customFormat="1" ht="33.75" spans="1:31">
      <c r="A423" s="25">
        <v>393</v>
      </c>
      <c r="B423" s="30" t="s">
        <v>1484</v>
      </c>
      <c r="C423" s="36" t="s">
        <v>1485</v>
      </c>
      <c r="D423" s="37" t="s">
        <v>72</v>
      </c>
      <c r="E423" s="38" t="s">
        <v>72</v>
      </c>
      <c r="F423" s="25" t="s">
        <v>61</v>
      </c>
      <c r="G423" s="25" t="s">
        <v>180</v>
      </c>
      <c r="H423" s="25" t="s">
        <v>45</v>
      </c>
      <c r="I423" s="25">
        <f t="shared" si="45"/>
        <v>19</v>
      </c>
      <c r="J423" s="25">
        <f t="shared" si="56"/>
        <v>19</v>
      </c>
      <c r="K423" s="36"/>
      <c r="L423" s="42"/>
      <c r="M423" s="42"/>
      <c r="N423" s="27">
        <v>19</v>
      </c>
      <c r="O423" s="42"/>
      <c r="P423" s="25" t="s">
        <v>46</v>
      </c>
      <c r="Q423" s="25" t="s">
        <v>47</v>
      </c>
      <c r="R423" s="25" t="s">
        <v>48</v>
      </c>
      <c r="S423" s="25" t="s">
        <v>48</v>
      </c>
      <c r="T423" s="25" t="s">
        <v>48</v>
      </c>
      <c r="U423" s="25" t="s">
        <v>48</v>
      </c>
      <c r="V423" s="25" t="s">
        <v>48</v>
      </c>
      <c r="W423" s="27"/>
      <c r="X423" s="27"/>
      <c r="Y423" s="27"/>
      <c r="Z423" s="27"/>
      <c r="AA423" s="36" t="s">
        <v>1486</v>
      </c>
      <c r="AB423" s="25" t="s">
        <v>1487</v>
      </c>
      <c r="AC423" s="42"/>
      <c r="AD423" s="4"/>
      <c r="AE423" s="4"/>
    </row>
    <row r="424" s="5" customFormat="1" ht="33.75" spans="1:31">
      <c r="A424" s="25">
        <v>394</v>
      </c>
      <c r="B424" s="30" t="s">
        <v>1488</v>
      </c>
      <c r="C424" s="36" t="s">
        <v>1489</v>
      </c>
      <c r="D424" s="25" t="s">
        <v>79</v>
      </c>
      <c r="E424" s="25" t="s">
        <v>79</v>
      </c>
      <c r="F424" s="25" t="s">
        <v>61</v>
      </c>
      <c r="G424" s="25" t="s">
        <v>74</v>
      </c>
      <c r="H424" s="25" t="s">
        <v>45</v>
      </c>
      <c r="I424" s="25">
        <f t="shared" ref="I424:I429" si="58">J424+O424</f>
        <v>29</v>
      </c>
      <c r="J424" s="25">
        <f t="shared" si="56"/>
        <v>29</v>
      </c>
      <c r="K424" s="37"/>
      <c r="L424" s="25"/>
      <c r="M424" s="25"/>
      <c r="N424" s="38">
        <v>29</v>
      </c>
      <c r="O424" s="25"/>
      <c r="P424" s="25" t="s">
        <v>46</v>
      </c>
      <c r="Q424" s="25" t="s">
        <v>47</v>
      </c>
      <c r="R424" s="25" t="s">
        <v>48</v>
      </c>
      <c r="S424" s="25" t="s">
        <v>48</v>
      </c>
      <c r="T424" s="25" t="s">
        <v>48</v>
      </c>
      <c r="U424" s="25" t="s">
        <v>48</v>
      </c>
      <c r="V424" s="25" t="s">
        <v>48</v>
      </c>
      <c r="W424" s="42"/>
      <c r="X424" s="38"/>
      <c r="Y424" s="42"/>
      <c r="Z424" s="42"/>
      <c r="AA424" s="36" t="s">
        <v>1486</v>
      </c>
      <c r="AB424" s="25" t="s">
        <v>1487</v>
      </c>
      <c r="AC424" s="42"/>
      <c r="AD424" s="4"/>
      <c r="AE424" s="4"/>
    </row>
    <row r="425" s="5" customFormat="1" ht="33.75" spans="1:31">
      <c r="A425" s="25">
        <v>395</v>
      </c>
      <c r="B425" s="30" t="s">
        <v>1490</v>
      </c>
      <c r="C425" s="36" t="s">
        <v>1491</v>
      </c>
      <c r="D425" s="25" t="s">
        <v>83</v>
      </c>
      <c r="E425" s="25" t="s">
        <v>83</v>
      </c>
      <c r="F425" s="25" t="s">
        <v>61</v>
      </c>
      <c r="G425" s="25" t="s">
        <v>74</v>
      </c>
      <c r="H425" s="25" t="s">
        <v>45</v>
      </c>
      <c r="I425" s="25">
        <f t="shared" si="58"/>
        <v>40</v>
      </c>
      <c r="J425" s="25">
        <f t="shared" si="56"/>
        <v>40</v>
      </c>
      <c r="K425" s="37"/>
      <c r="L425" s="25"/>
      <c r="M425" s="25"/>
      <c r="N425" s="38">
        <v>40</v>
      </c>
      <c r="O425" s="25"/>
      <c r="P425" s="25" t="s">
        <v>46</v>
      </c>
      <c r="Q425" s="25" t="s">
        <v>47</v>
      </c>
      <c r="R425" s="25" t="s">
        <v>47</v>
      </c>
      <c r="S425" s="25" t="s">
        <v>48</v>
      </c>
      <c r="T425" s="25" t="s">
        <v>48</v>
      </c>
      <c r="U425" s="25" t="s">
        <v>48</v>
      </c>
      <c r="V425" s="25" t="s">
        <v>48</v>
      </c>
      <c r="W425" s="42"/>
      <c r="X425" s="38"/>
      <c r="Y425" s="42"/>
      <c r="Z425" s="42"/>
      <c r="AA425" s="36" t="s">
        <v>1492</v>
      </c>
      <c r="AB425" s="25" t="s">
        <v>1492</v>
      </c>
      <c r="AC425" s="42"/>
      <c r="AD425" s="4"/>
      <c r="AE425" s="4"/>
    </row>
    <row r="426" s="15" customFormat="1" ht="33.75" spans="1:31">
      <c r="A426" s="25">
        <v>396</v>
      </c>
      <c r="B426" s="25" t="s">
        <v>1493</v>
      </c>
      <c r="C426" s="25" t="s">
        <v>1491</v>
      </c>
      <c r="D426" s="25" t="s">
        <v>89</v>
      </c>
      <c r="E426" s="25" t="s">
        <v>89</v>
      </c>
      <c r="F426" s="25" t="s">
        <v>61</v>
      </c>
      <c r="G426" s="25" t="s">
        <v>180</v>
      </c>
      <c r="H426" s="25" t="s">
        <v>45</v>
      </c>
      <c r="I426" s="25">
        <f t="shared" si="58"/>
        <v>44</v>
      </c>
      <c r="J426" s="25">
        <f t="shared" si="56"/>
        <v>44</v>
      </c>
      <c r="K426" s="49"/>
      <c r="L426" s="49"/>
      <c r="M426" s="49"/>
      <c r="N426" s="25">
        <v>44</v>
      </c>
      <c r="O426" s="49"/>
      <c r="P426" s="25" t="s">
        <v>46</v>
      </c>
      <c r="Q426" s="25" t="s">
        <v>47</v>
      </c>
      <c r="R426" s="25" t="s">
        <v>48</v>
      </c>
      <c r="S426" s="25" t="s">
        <v>48</v>
      </c>
      <c r="T426" s="25" t="s">
        <v>48</v>
      </c>
      <c r="U426" s="25" t="s">
        <v>48</v>
      </c>
      <c r="V426" s="25" t="s">
        <v>48</v>
      </c>
      <c r="W426" s="25"/>
      <c r="X426" s="25"/>
      <c r="Y426" s="25"/>
      <c r="Z426" s="25"/>
      <c r="AA426" s="25" t="s">
        <v>1492</v>
      </c>
      <c r="AB426" s="25" t="s">
        <v>1492</v>
      </c>
      <c r="AC426" s="49"/>
      <c r="AD426" s="4"/>
      <c r="AE426" s="4"/>
    </row>
    <row r="427" s="5" customFormat="1" ht="33.75" spans="1:31">
      <c r="A427" s="25">
        <v>397</v>
      </c>
      <c r="B427" s="30" t="s">
        <v>1494</v>
      </c>
      <c r="C427" s="36" t="s">
        <v>1495</v>
      </c>
      <c r="D427" s="37" t="s">
        <v>95</v>
      </c>
      <c r="E427" s="38" t="s">
        <v>95</v>
      </c>
      <c r="F427" s="25" t="s">
        <v>61</v>
      </c>
      <c r="G427" s="25" t="s">
        <v>180</v>
      </c>
      <c r="H427" s="25" t="s">
        <v>45</v>
      </c>
      <c r="I427" s="25">
        <f t="shared" si="58"/>
        <v>27</v>
      </c>
      <c r="J427" s="25">
        <f t="shared" si="56"/>
        <v>27</v>
      </c>
      <c r="K427" s="36"/>
      <c r="L427" s="42"/>
      <c r="M427" s="42"/>
      <c r="N427" s="27">
        <v>27</v>
      </c>
      <c r="O427" s="42"/>
      <c r="P427" s="25" t="s">
        <v>46</v>
      </c>
      <c r="Q427" s="25" t="s">
        <v>47</v>
      </c>
      <c r="R427" s="25" t="s">
        <v>48</v>
      </c>
      <c r="S427" s="25" t="s">
        <v>48</v>
      </c>
      <c r="T427" s="25" t="s">
        <v>48</v>
      </c>
      <c r="U427" s="25" t="s">
        <v>48</v>
      </c>
      <c r="V427" s="25" t="s">
        <v>48</v>
      </c>
      <c r="W427" s="27"/>
      <c r="X427" s="27"/>
      <c r="Y427" s="27"/>
      <c r="Z427" s="27"/>
      <c r="AA427" s="36" t="s">
        <v>1486</v>
      </c>
      <c r="AB427" s="25" t="s">
        <v>1487</v>
      </c>
      <c r="AC427" s="42"/>
      <c r="AD427" s="4"/>
      <c r="AE427" s="4"/>
    </row>
    <row r="428" s="15" customFormat="1" ht="33.75" spans="1:31">
      <c r="A428" s="25">
        <v>398</v>
      </c>
      <c r="B428" s="25" t="s">
        <v>1496</v>
      </c>
      <c r="C428" s="25" t="s">
        <v>1491</v>
      </c>
      <c r="D428" s="25" t="s">
        <v>100</v>
      </c>
      <c r="E428" s="25" t="s">
        <v>100</v>
      </c>
      <c r="F428" s="25" t="s">
        <v>61</v>
      </c>
      <c r="G428" s="25" t="s">
        <v>180</v>
      </c>
      <c r="H428" s="25" t="s">
        <v>45</v>
      </c>
      <c r="I428" s="25">
        <f t="shared" si="58"/>
        <v>30</v>
      </c>
      <c r="J428" s="25">
        <f t="shared" si="56"/>
        <v>30</v>
      </c>
      <c r="K428" s="49"/>
      <c r="L428" s="49"/>
      <c r="M428" s="49"/>
      <c r="N428" s="25">
        <v>30</v>
      </c>
      <c r="O428" s="49"/>
      <c r="P428" s="25" t="s">
        <v>46</v>
      </c>
      <c r="Q428" s="25" t="s">
        <v>47</v>
      </c>
      <c r="R428" s="25" t="s">
        <v>48</v>
      </c>
      <c r="S428" s="25" t="s">
        <v>48</v>
      </c>
      <c r="T428" s="25" t="s">
        <v>48</v>
      </c>
      <c r="U428" s="25" t="s">
        <v>48</v>
      </c>
      <c r="V428" s="25" t="s">
        <v>48</v>
      </c>
      <c r="W428" s="25"/>
      <c r="X428" s="25"/>
      <c r="Y428" s="25"/>
      <c r="Z428" s="25"/>
      <c r="AA428" s="25" t="s">
        <v>1492</v>
      </c>
      <c r="AB428" s="25" t="s">
        <v>1492</v>
      </c>
      <c r="AC428" s="49"/>
      <c r="AD428" s="4"/>
      <c r="AE428" s="4"/>
    </row>
    <row r="429" s="5" customFormat="1" ht="33.75" spans="1:31">
      <c r="A429" s="25">
        <v>399</v>
      </c>
      <c r="B429" s="30" t="s">
        <v>1497</v>
      </c>
      <c r="C429" s="36" t="s">
        <v>1498</v>
      </c>
      <c r="D429" s="37" t="s">
        <v>106</v>
      </c>
      <c r="E429" s="25" t="s">
        <v>106</v>
      </c>
      <c r="F429" s="25" t="s">
        <v>61</v>
      </c>
      <c r="G429" s="25" t="s">
        <v>180</v>
      </c>
      <c r="H429" s="36" t="s">
        <v>45</v>
      </c>
      <c r="I429" s="25">
        <f t="shared" si="58"/>
        <v>27</v>
      </c>
      <c r="J429" s="25">
        <f t="shared" si="56"/>
        <v>27</v>
      </c>
      <c r="K429" s="42"/>
      <c r="L429" s="42"/>
      <c r="M429" s="42"/>
      <c r="N429" s="27">
        <v>27</v>
      </c>
      <c r="O429" s="42"/>
      <c r="P429" s="37" t="s">
        <v>46</v>
      </c>
      <c r="Q429" s="25" t="s">
        <v>47</v>
      </c>
      <c r="R429" s="25" t="s">
        <v>48</v>
      </c>
      <c r="S429" s="25" t="s">
        <v>48</v>
      </c>
      <c r="T429" s="25" t="s">
        <v>48</v>
      </c>
      <c r="U429" s="25" t="s">
        <v>48</v>
      </c>
      <c r="V429" s="25" t="s">
        <v>48</v>
      </c>
      <c r="W429" s="27"/>
      <c r="X429" s="27"/>
      <c r="Y429" s="27"/>
      <c r="Z429" s="36"/>
      <c r="AA429" s="36" t="s">
        <v>1486</v>
      </c>
      <c r="AB429" s="25" t="s">
        <v>1487</v>
      </c>
      <c r="AC429" s="42"/>
      <c r="AD429" s="4"/>
      <c r="AE429" s="4"/>
    </row>
    <row r="430" s="13" customFormat="1" spans="29:31">
      <c r="AC430" s="16"/>
      <c r="AD430" s="4"/>
      <c r="AE430" s="4"/>
    </row>
    <row r="431" spans="30:31">
      <c r="AD431" s="4"/>
      <c r="AE431" s="4"/>
    </row>
    <row r="432" spans="30:31">
      <c r="AD432" s="4"/>
      <c r="AE432" s="4"/>
    </row>
    <row r="433" spans="30:31">
      <c r="AD433" s="4"/>
      <c r="AE433" s="4"/>
    </row>
    <row r="434" s="13" customFormat="1" ht="20.25" spans="3:31">
      <c r="C434" s="47"/>
      <c r="AC434" s="16"/>
      <c r="AD434" s="4"/>
      <c r="AE434" s="4"/>
    </row>
    <row r="435" spans="30:31">
      <c r="AD435" s="4"/>
      <c r="AE435" s="4"/>
    </row>
    <row r="436" s="13" customFormat="1" ht="20.25" spans="3:31">
      <c r="C436" s="48"/>
      <c r="AC436" s="16"/>
      <c r="AD436" s="4"/>
      <c r="AE436" s="4"/>
    </row>
    <row r="437" spans="30:31">
      <c r="AD437" s="4"/>
      <c r="AE437" s="4"/>
    </row>
    <row r="438" spans="30:31">
      <c r="AD438" s="4"/>
      <c r="AE438" s="4"/>
    </row>
    <row r="439" spans="30:31">
      <c r="AD439" s="4"/>
      <c r="AE439" s="4"/>
    </row>
    <row r="440" spans="30:31">
      <c r="AD440" s="4"/>
      <c r="AE440" s="4"/>
    </row>
    <row r="441" spans="30:31">
      <c r="AD441" s="4"/>
      <c r="AE441" s="4"/>
    </row>
    <row r="442" spans="30:31">
      <c r="AD442" s="4"/>
      <c r="AE442" s="4"/>
    </row>
    <row r="443" spans="30:31">
      <c r="AD443" s="4"/>
      <c r="AE443" s="4"/>
    </row>
    <row r="444" spans="30:31">
      <c r="AD444" s="4"/>
      <c r="AE444" s="4"/>
    </row>
    <row r="445" spans="30:31">
      <c r="AD445" s="4"/>
      <c r="AE445" s="4"/>
    </row>
    <row r="446" spans="30:31">
      <c r="AD446" s="4"/>
      <c r="AE446" s="4"/>
    </row>
    <row r="447" spans="30:31">
      <c r="AD447" s="4"/>
      <c r="AE447" s="4"/>
    </row>
    <row r="448" spans="30:31">
      <c r="AD448" s="4"/>
      <c r="AE448" s="4"/>
    </row>
    <row r="449" spans="30:31">
      <c r="AD449" s="4"/>
      <c r="AE449" s="4"/>
    </row>
    <row r="450" spans="30:31">
      <c r="AD450" s="4"/>
      <c r="AE450" s="4"/>
    </row>
    <row r="451" spans="30:31">
      <c r="AD451" s="4"/>
      <c r="AE451" s="4"/>
    </row>
    <row r="452" spans="30:31">
      <c r="AD452" s="4"/>
      <c r="AE452" s="4"/>
    </row>
    <row r="453" spans="30:31">
      <c r="AD453" s="4"/>
      <c r="AE453" s="4"/>
    </row>
    <row r="454" spans="30:31">
      <c r="AD454" s="4"/>
      <c r="AE454" s="4"/>
    </row>
    <row r="455" spans="30:31">
      <c r="AD455" s="4"/>
      <c r="AE455" s="4"/>
    </row>
    <row r="456" spans="30:31">
      <c r="AD456" s="4"/>
      <c r="AE456" s="4"/>
    </row>
    <row r="457" spans="30:31">
      <c r="AD457" s="4"/>
      <c r="AE457" s="4"/>
    </row>
    <row r="458" spans="30:31">
      <c r="AD458" s="4"/>
      <c r="AE458" s="4"/>
    </row>
    <row r="459" spans="30:31">
      <c r="AD459" s="4"/>
      <c r="AE459" s="4"/>
    </row>
    <row r="460" spans="30:31">
      <c r="AD460" s="4"/>
      <c r="AE460" s="4"/>
    </row>
    <row r="461" spans="30:31">
      <c r="AD461" s="4"/>
      <c r="AE461" s="4"/>
    </row>
    <row r="462" spans="30:31">
      <c r="AD462" s="4"/>
      <c r="AE462" s="4"/>
    </row>
    <row r="463" spans="30:31">
      <c r="AD463" s="4"/>
      <c r="AE463" s="4"/>
    </row>
    <row r="464" spans="30:31">
      <c r="AD464" s="4"/>
      <c r="AE464" s="4"/>
    </row>
    <row r="465" spans="30:31">
      <c r="AD465" s="4"/>
      <c r="AE465" s="4"/>
    </row>
    <row r="466" spans="30:31">
      <c r="AD466" s="4"/>
      <c r="AE466" s="4"/>
    </row>
    <row r="467" spans="30:31">
      <c r="AD467" s="4"/>
      <c r="AE467" s="4"/>
    </row>
    <row r="468" spans="30:31">
      <c r="AD468" s="4"/>
      <c r="AE468" s="4"/>
    </row>
    <row r="469" spans="30:31">
      <c r="AD469" s="4"/>
      <c r="AE469" s="4"/>
    </row>
    <row r="470" spans="30:31">
      <c r="AD470" s="4"/>
      <c r="AE470" s="4"/>
    </row>
    <row r="471" spans="30:31">
      <c r="AD471" s="4"/>
      <c r="AE471" s="4"/>
    </row>
    <row r="472" spans="30:31">
      <c r="AD472" s="4"/>
      <c r="AE472" s="4"/>
    </row>
    <row r="473" spans="30:31">
      <c r="AD473" s="4"/>
      <c r="AE473" s="4"/>
    </row>
    <row r="474" spans="30:31">
      <c r="AD474" s="4"/>
      <c r="AE474" s="4"/>
    </row>
    <row r="475" spans="30:31">
      <c r="AD475" s="4"/>
      <c r="AE475" s="4"/>
    </row>
    <row r="476" spans="30:31">
      <c r="AD476" s="4"/>
      <c r="AE476" s="4"/>
    </row>
    <row r="477" spans="30:31">
      <c r="AD477" s="4"/>
      <c r="AE477" s="4"/>
    </row>
    <row r="478" spans="30:31">
      <c r="AD478" s="4"/>
      <c r="AE478" s="4"/>
    </row>
    <row r="479" spans="30:31">
      <c r="AD479" s="4"/>
      <c r="AE479" s="4"/>
    </row>
    <row r="480" spans="30:31">
      <c r="AD480" s="4"/>
      <c r="AE480" s="4"/>
    </row>
    <row r="481" spans="30:31">
      <c r="AD481" s="4"/>
      <c r="AE481" s="4"/>
    </row>
    <row r="482" spans="30:31">
      <c r="AD482" s="4"/>
      <c r="AE482" s="4"/>
    </row>
    <row r="483" spans="30:31">
      <c r="AD483" s="4"/>
      <c r="AE483" s="4"/>
    </row>
    <row r="484" spans="30:31">
      <c r="AD484" s="4"/>
      <c r="AE484" s="4"/>
    </row>
    <row r="485" spans="30:31">
      <c r="AD485" s="4"/>
      <c r="AE485" s="4"/>
    </row>
    <row r="486" spans="30:31">
      <c r="AD486" s="4"/>
      <c r="AE486" s="4"/>
    </row>
    <row r="487" spans="30:31">
      <c r="AD487" s="4"/>
      <c r="AE487" s="4"/>
    </row>
    <row r="488" spans="30:31">
      <c r="AD488" s="4"/>
      <c r="AE488" s="4"/>
    </row>
    <row r="489" spans="30:31">
      <c r="AD489" s="4"/>
      <c r="AE489" s="4"/>
    </row>
  </sheetData>
  <autoFilter xmlns:etc="http://www.wps.cn/officeDocument/2017/etCustomData" ref="A6:AE429" etc:filterBottomFollowUsedRange="0">
    <extLst/>
  </autoFilter>
  <mergeCells count="31">
    <mergeCell ref="A1:B1"/>
    <mergeCell ref="A2:AC2"/>
    <mergeCell ref="A3:AC3"/>
    <mergeCell ref="E4:F4"/>
    <mergeCell ref="I4:O4"/>
    <mergeCell ref="W4:X4"/>
    <mergeCell ref="Y4:Z4"/>
    <mergeCell ref="J5:N5"/>
    <mergeCell ref="A4:A6"/>
    <mergeCell ref="B4:B6"/>
    <mergeCell ref="C4:C6"/>
    <mergeCell ref="D4:D6"/>
    <mergeCell ref="E5:E6"/>
    <mergeCell ref="F5:F6"/>
    <mergeCell ref="G4:G6"/>
    <mergeCell ref="H4:H6"/>
    <mergeCell ref="I5:I6"/>
    <mergeCell ref="P4:P6"/>
    <mergeCell ref="Q4:Q6"/>
    <mergeCell ref="R4:R6"/>
    <mergeCell ref="S4:S6"/>
    <mergeCell ref="T4:T6"/>
    <mergeCell ref="U4:U6"/>
    <mergeCell ref="V4:V6"/>
    <mergeCell ref="W5:W6"/>
    <mergeCell ref="X5:X6"/>
    <mergeCell ref="Y5:Y6"/>
    <mergeCell ref="Z5:Z6"/>
    <mergeCell ref="AA4:AA6"/>
    <mergeCell ref="AB4:AB6"/>
    <mergeCell ref="AC4:AC6"/>
  </mergeCells>
  <conditionalFormatting sqref="B83:C83">
    <cfRule type="duplicateValues" dxfId="0" priority="41"/>
  </conditionalFormatting>
  <conditionalFormatting sqref="B101">
    <cfRule type="duplicateValues" dxfId="0" priority="39"/>
  </conditionalFormatting>
  <conditionalFormatting sqref="B105">
    <cfRule type="duplicateValues" dxfId="0" priority="36"/>
  </conditionalFormatting>
  <conditionalFormatting sqref="B124">
    <cfRule type="duplicateValues" dxfId="0" priority="7"/>
  </conditionalFormatting>
  <conditionalFormatting sqref="B131">
    <cfRule type="duplicateValues" dxfId="0" priority="35"/>
  </conditionalFormatting>
  <conditionalFormatting sqref="B133">
    <cfRule type="duplicateValues" dxfId="0" priority="38"/>
  </conditionalFormatting>
  <conditionalFormatting sqref="B146">
    <cfRule type="duplicateValues" dxfId="0" priority="34"/>
  </conditionalFormatting>
  <conditionalFormatting sqref="B181">
    <cfRule type="duplicateValues" dxfId="0" priority="32"/>
  </conditionalFormatting>
  <conditionalFormatting sqref="B207">
    <cfRule type="duplicateValues" dxfId="0" priority="31"/>
  </conditionalFormatting>
  <conditionalFormatting sqref="B208">
    <cfRule type="duplicateValues" dxfId="0" priority="30"/>
  </conditionalFormatting>
  <conditionalFormatting sqref="B212">
    <cfRule type="duplicateValues" dxfId="1" priority="52"/>
  </conditionalFormatting>
  <conditionalFormatting sqref="B217">
    <cfRule type="duplicateValues" dxfId="0" priority="1"/>
  </conditionalFormatting>
  <conditionalFormatting sqref="B218">
    <cfRule type="duplicateValues" dxfId="0" priority="2"/>
  </conditionalFormatting>
  <conditionalFormatting sqref="B219">
    <cfRule type="duplicateValues" dxfId="0" priority="5"/>
  </conditionalFormatting>
  <conditionalFormatting sqref="B220">
    <cfRule type="duplicateValues" dxfId="0" priority="6"/>
  </conditionalFormatting>
  <conditionalFormatting sqref="B222">
    <cfRule type="duplicateValues" dxfId="0" priority="3"/>
  </conditionalFormatting>
  <conditionalFormatting sqref="B240">
    <cfRule type="duplicateValues" dxfId="0" priority="29"/>
  </conditionalFormatting>
  <conditionalFormatting sqref="B241">
    <cfRule type="duplicateValues" dxfId="0" priority="44"/>
  </conditionalFormatting>
  <conditionalFormatting sqref="B242">
    <cfRule type="duplicateValues" dxfId="0" priority="42"/>
  </conditionalFormatting>
  <conditionalFormatting sqref="B248">
    <cfRule type="duplicateValues" dxfId="1" priority="50"/>
  </conditionalFormatting>
  <conditionalFormatting sqref="B259">
    <cfRule type="duplicateValues" dxfId="0" priority="28"/>
  </conditionalFormatting>
  <conditionalFormatting sqref="B301">
    <cfRule type="duplicateValues" dxfId="0" priority="43"/>
  </conditionalFormatting>
  <conditionalFormatting sqref="B304">
    <cfRule type="duplicateValues" dxfId="0" priority="27"/>
  </conditionalFormatting>
  <conditionalFormatting sqref="B307">
    <cfRule type="duplicateValues" dxfId="0" priority="26"/>
  </conditionalFormatting>
  <conditionalFormatting sqref="B308">
    <cfRule type="duplicateValues" dxfId="0" priority="25"/>
  </conditionalFormatting>
  <conditionalFormatting sqref="B314">
    <cfRule type="duplicateValues" dxfId="0" priority="24"/>
  </conditionalFormatting>
  <conditionalFormatting sqref="B315">
    <cfRule type="duplicateValues" dxfId="0" priority="23"/>
  </conditionalFormatting>
  <conditionalFormatting sqref="B323">
    <cfRule type="duplicateValues" dxfId="0" priority="22"/>
  </conditionalFormatting>
  <conditionalFormatting sqref="B338">
    <cfRule type="duplicateValues" dxfId="0" priority="21"/>
  </conditionalFormatting>
  <conditionalFormatting sqref="B339">
    <cfRule type="duplicateValues" dxfId="0" priority="20"/>
  </conditionalFormatting>
  <conditionalFormatting sqref="B346">
    <cfRule type="duplicateValues" dxfId="0" priority="17"/>
  </conditionalFormatting>
  <conditionalFormatting sqref="B347">
    <cfRule type="duplicateValues" dxfId="0" priority="16"/>
  </conditionalFormatting>
  <conditionalFormatting sqref="B354">
    <cfRule type="duplicateValues" dxfId="0" priority="13"/>
  </conditionalFormatting>
  <conditionalFormatting sqref="B361">
    <cfRule type="duplicateValues" dxfId="0" priority="11"/>
  </conditionalFormatting>
  <conditionalFormatting sqref="B363">
    <cfRule type="duplicateValues" dxfId="0" priority="10"/>
  </conditionalFormatting>
  <conditionalFormatting sqref="B364">
    <cfRule type="duplicateValues" dxfId="0" priority="9"/>
  </conditionalFormatting>
  <conditionalFormatting sqref="B371">
    <cfRule type="duplicateValues" dxfId="0" priority="8"/>
  </conditionalFormatting>
  <conditionalFormatting sqref="B379">
    <cfRule type="duplicateValues" dxfId="0" priority="40"/>
  </conditionalFormatting>
  <conditionalFormatting sqref="B428">
    <cfRule type="duplicateValues" dxfId="0" priority="46"/>
  </conditionalFormatting>
  <conditionalFormatting sqref="B87:B88">
    <cfRule type="duplicateValues" dxfId="0" priority="37"/>
  </conditionalFormatting>
  <conditionalFormatting sqref="B153:B155">
    <cfRule type="duplicateValues" dxfId="0" priority="33"/>
  </conditionalFormatting>
  <conditionalFormatting sqref="B245:B246">
    <cfRule type="duplicateValues" dxfId="1" priority="51"/>
  </conditionalFormatting>
  <conditionalFormatting sqref="B341:B342">
    <cfRule type="duplicateValues" dxfId="0" priority="19"/>
  </conditionalFormatting>
  <conditionalFormatting sqref="B343:B344">
    <cfRule type="duplicateValues" dxfId="0" priority="18"/>
  </conditionalFormatting>
  <conditionalFormatting sqref="B348:B350">
    <cfRule type="duplicateValues" dxfId="0" priority="15"/>
  </conditionalFormatting>
  <conditionalFormatting sqref="B351:B353">
    <cfRule type="duplicateValues" dxfId="0" priority="14"/>
  </conditionalFormatting>
  <conditionalFormatting sqref="B358:B359">
    <cfRule type="duplicateValues" dxfId="0" priority="12"/>
  </conditionalFormatting>
  <conditionalFormatting sqref="B425:B426">
    <cfRule type="duplicateValues" dxfId="0" priority="48"/>
  </conditionalFormatting>
  <conditionalFormatting sqref="B2:B82 B370 B372:B373 B377:B378 B367:B368 B430:B1048576 B380:B424 B84:B86 B89:B100 B102:B104 B243:B258 B260:B292 B202:B206 B106:B123 B125:B130 B132 B134:B145 B209:B215 B147:B152 B156:B180 B182:B200 B236:B239">
    <cfRule type="duplicateValues" dxfId="0" priority="49"/>
  </conditionalFormatting>
  <conditionalFormatting sqref="B216 B223:B235 B221">
    <cfRule type="duplicateValues" dxfId="0" priority="4"/>
  </conditionalFormatting>
  <conditionalFormatting sqref="B293:B300 B365:B366 B369 B374:B376 B360 B362 B324:B337 B355:B357 B316:B322 B345 B309:B313 B305:B306 B302:B303 B340">
    <cfRule type="duplicateValues" dxfId="0" priority="45"/>
  </conditionalFormatting>
  <conditionalFormatting sqref="B427 B429">
    <cfRule type="duplicateValues" dxfId="0" priority="47"/>
  </conditionalFormatting>
  <dataValidations count="3">
    <dataValidation type="list" allowBlank="1" showInputMessage="1" showErrorMessage="1" sqref="R10:S10 T11:U11 Q91 S91:V91 V99 R101:V101 V102 V105 S106 V107 V111 V113 V117 V119 V124 V127 V129 V134 V144 V146 V150 V152 V157 V161 V163 V166 V168 V197 S239 U239:V239 AC269 Q315:V315 Q381 S381:V381 Q395 S395:V395 Q411 S411:V411 Q418 S418:V418 R419:V419 Q420:T420 V420 L424:M424 O424 Q10:Q89 Q93:Q100 Q102:Q105 Q107:Q208 Q210:Q212 Q223:Q225 Q239:Q242 Q245:Q246 Q248:Q250 Q252:Q253 Q256:Q288 Q293:Q305 Q309:Q314 Q316:Q375 Q377:Q379 Q384:Q387 Q389:Q393 Q398:Q409 Q413:Q416 S11:S89 S223:S225 U240:U242 V10:V11 V93:V95 V139:V140 V173:V176 V180:V181 V183:V184 V188:V190 V194:V195 V200:V201 V241:V242 Q307:V308 Q421:V429 R290:V292 S93:U100 S102:U105 S107:U201 S202:V208 S210:V212 S245:V246 S248:V250 S377:V379 S252:V253 S256:V288 S293:V305 S309:V314 S316:V375 S384:V387 S389:V393 S398:V409 S413:V416 T12:V89 U223:V225">
      <formula1>"是,否"</formula1>
    </dataValidation>
    <dataValidation type="list" allowBlank="1" showInputMessage="1" showErrorMessage="1" sqref="P91 P381 P395 P411 K427 K423:K424 P10:P89 P93:P208 P210:P212 P239:P242 P245:P246 P248:P250 P252:P253 P256:P288 P290:P305 P307:P375 P377:P379 P384:P387 P389:P393 P398:P409 P413:P416 P418:P429">
      <formula1>"巩固提升项目,解决“两不愁三保障”项目"</formula1>
    </dataValidation>
    <dataValidation type="list" allowBlank="1" showInputMessage="1" showErrorMessage="1" sqref="G2:G3 P216:P235">
      <formula1>#REF!</formula1>
    </dataValidation>
  </dataValidations>
  <printOptions horizontalCentered="1"/>
  <pageMargins left="0.590277777777778" right="0.393055555555556" top="0.786805555555556" bottom="0.393055555555556" header="0.314583333333333" footer="0.314583333333333"/>
  <pageSetup paperSize="9" scale="46" fitToHeight="0" orientation="landscape" horizontalDpi="600"/>
  <headerFooter>
    <oddFooter>&amp;C第 &amp;P 页，共 &amp;N 页</oddFooter>
  </headerFooter>
  <ignoredErrors>
    <ignoredError sqref="W289:Z289 W92:Z92" formulaRange="1"/>
  </ignoredErrors>
</worksheet>
</file>

<file path=docProps/app.xml><?xml version="1.0" encoding="utf-8"?>
<Properties xmlns="http://schemas.openxmlformats.org/officeDocument/2006/extended-properties" xmlns:vt="http://schemas.openxmlformats.org/officeDocument/2006/docPropsVTypes">
  <Company>China</Company>
  <Application>Microsoft Excel</Application>
  <HeadingPairs>
    <vt:vector size="2" baseType="variant">
      <vt:variant>
        <vt:lpstr>工作表</vt:lpstr>
      </vt:variant>
      <vt:variant>
        <vt:i4>1</vt:i4>
      </vt:variant>
    </vt:vector>
  </HeadingPairs>
  <TitlesOfParts>
    <vt:vector size="1" baseType="lpstr">
      <vt:lpstr>明细表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xbany</dc:creator>
  <cp:lastModifiedBy>Administrator</cp:lastModifiedBy>
  <dcterms:created xsi:type="dcterms:W3CDTF">2019-08-12T02:47:00Z</dcterms:created>
  <cp:lastPrinted>2022-08-17T09:25:00Z</cp:lastPrinted>
  <dcterms:modified xsi:type="dcterms:W3CDTF">2024-12-30T01:32:51Z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2052-12.1.0.19302</vt:lpwstr>
  </property>
  <property fmtid="{D5CDD505-2E9C-101B-9397-08002B2CF9AE}" pid="3" name="ICV">
    <vt:lpwstr>B064551FD1584605830FD8EC633F9156_13</vt:lpwstr>
  </property>
</Properties>
</file>