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500"/>
  </bookViews>
  <sheets>
    <sheet name="2024.9月批次" sheetId="3" r:id="rId1"/>
  </sheets>
  <definedNames>
    <definedName name="_xlnm._FilterDatabase" localSheetId="0" hidden="1">'2024.9月批次'!$A$3:$N$17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<sst xmlns="http://schemas.openxmlformats.org/spreadsheetml/2006/main" count="77" uniqueCount="71">
  <si>
    <t>白河县2024年第一批扶贫小额贷款风险代偿明细</t>
  </si>
  <si>
    <t>序号</t>
  </si>
  <si>
    <t>贷款姓名</t>
  </si>
  <si>
    <t>家庭住址</t>
  </si>
  <si>
    <t>借据编号</t>
  </si>
  <si>
    <t>贷款日</t>
  </si>
  <si>
    <t>到期日</t>
  </si>
  <si>
    <t>贷款金额</t>
  </si>
  <si>
    <t>启动代偿日</t>
  </si>
  <si>
    <t>截止代偿日余额（元）</t>
  </si>
  <si>
    <t>截止代偿日利息（元）</t>
  </si>
  <si>
    <t>代偿本息合计</t>
  </si>
  <si>
    <t>风险代偿承担情况</t>
  </si>
  <si>
    <t>管户机构</t>
  </si>
  <si>
    <t>政府承担70%代偿金额</t>
  </si>
  <si>
    <t>金融机构承担30%代偿金额</t>
  </si>
  <si>
    <t>黄绪军</t>
  </si>
  <si>
    <t>城关镇中营村一组</t>
  </si>
  <si>
    <t>TZ2023072715609418</t>
  </si>
  <si>
    <t>2023-07-27</t>
  </si>
  <si>
    <t>2025-07-26</t>
  </si>
  <si>
    <t>滨河路</t>
  </si>
  <si>
    <t>黄绪洲</t>
  </si>
  <si>
    <t>城关镇牛角村</t>
  </si>
  <si>
    <t>TZ2022011210831751</t>
  </si>
  <si>
    <t>张才富</t>
  </si>
  <si>
    <t>城关镇安福村</t>
  </si>
  <si>
    <t>TZ2020081406516032</t>
  </si>
  <si>
    <t>张才平</t>
  </si>
  <si>
    <t>TZ2020081406516071</t>
  </si>
  <si>
    <t>秦银新</t>
  </si>
  <si>
    <t>仓上镇石关村十组</t>
  </si>
  <si>
    <t>TZ2022021611065473</t>
  </si>
  <si>
    <t>仓上</t>
  </si>
  <si>
    <t>谭向勇</t>
  </si>
  <si>
    <t>构扒镇黑龙村三组</t>
  </si>
  <si>
    <t>TZ2021042108634257</t>
  </si>
  <si>
    <t>构扒</t>
  </si>
  <si>
    <t>刘尊富</t>
  </si>
  <si>
    <t>卡子镇凤凰村六组09号</t>
  </si>
  <si>
    <t>TZ2022070112239453</t>
  </si>
  <si>
    <t>2022-07-01</t>
  </si>
  <si>
    <t>2025-06-30</t>
  </si>
  <si>
    <t>卡子</t>
  </si>
  <si>
    <t>李远兵</t>
  </si>
  <si>
    <t>冷水镇水坪村一组65号</t>
  </si>
  <si>
    <t>TZ2022080312498999</t>
  </si>
  <si>
    <t>冷水</t>
  </si>
  <si>
    <t>钟明福</t>
  </si>
  <si>
    <t>冷水镇三院村四组6号</t>
  </si>
  <si>
    <t>TZ2023082115839507</t>
  </si>
  <si>
    <t>钱永兵</t>
  </si>
  <si>
    <t>茅坪镇彭家村四组</t>
  </si>
  <si>
    <t>TZ2020120707485594</t>
  </si>
  <si>
    <t>茅坪</t>
  </si>
  <si>
    <t>严申兴</t>
  </si>
  <si>
    <t>双丰镇双河社区</t>
  </si>
  <si>
    <t>TZ2022090512740460</t>
  </si>
  <si>
    <t>双丰</t>
  </si>
  <si>
    <t>张炳龙</t>
  </si>
  <si>
    <t>中厂镇同心村5组</t>
  </si>
  <si>
    <t>TZ2021102910265958</t>
  </si>
  <si>
    <t>2021-10-29</t>
  </si>
  <si>
    <t>2024-10-28</t>
  </si>
  <si>
    <t>中厂</t>
  </si>
  <si>
    <t>冯道成</t>
  </si>
  <si>
    <t>中厂镇大坪村4组</t>
  </si>
  <si>
    <t>TZ2021110210297181</t>
  </si>
  <si>
    <t>2021-11-02</t>
  </si>
  <si>
    <t>2024-11-01</t>
  </si>
  <si>
    <t>合       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</si>
</sst>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/m/d;@"/>
    <numFmt numFmtId="178" formatCode="##,##0.00"/>
    <numFmt numFmtId="179" formatCode="0.00;[Red]0.00"/>
  </numFmts>
  <fonts count="29">
    <font>
      <sz val="11"/>
      <color rgb="FF000000"/>
      <name val="宋体"/>
      <charset val="134"/>
    </font>
    <font>
      <sz val="14"/>
      <color rgb="FF000000"/>
      <name val="宋体"/>
      <charset val="134"/>
    </font>
    <font>
      <sz val="11"/>
      <color rgb="FFFF0000"/>
      <name val="宋体"/>
      <charset val="134"/>
    </font>
    <font>
      <sz val="20"/>
      <name val="宋体"/>
      <charset val="134"/>
    </font>
    <font>
      <sz val="14"/>
      <name val="宋体"/>
      <charset val="134"/>
    </font>
    <font>
      <sz val="12"/>
      <name val="宋体"/>
      <charset val="134"/>
      <scheme val="minor"/>
    </font>
    <font>
      <sz val="12"/>
      <name val="宋体"/>
      <charset val="0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6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0" borderId="0"/>
    <xf numFmtId="0" fontId="28" fillId="0" borderId="0">
      <alignment vertical="center"/>
    </xf>
    <xf numFmtId="0" fontId="7" fillId="0" borderId="0">
      <alignment vertical="center"/>
    </xf>
    <xf numFmtId="0" fontId="7" fillId="0" borderId="0"/>
    <xf numFmtId="0" fontId="27" fillId="0" borderId="0" applyNumberFormat="0" applyFont="0" applyFill="0" applyBorder="0" applyAlignment="0" applyProtection="0"/>
    <xf numFmtId="0" fontId="8" fillId="0" borderId="0">
      <alignment vertical="center"/>
    </xf>
    <xf numFmtId="0" fontId="27" fillId="0" borderId="0">
      <alignment vertical="center"/>
    </xf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176" fontId="0" fillId="0" borderId="0" xfId="0" applyNumberFormat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4" xfId="54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177" fontId="6" fillId="0" borderId="4" xfId="0" applyNumberFormat="1" applyFont="1" applyFill="1" applyBorder="1" applyAlignment="1">
      <alignment horizontal="center" vertical="center"/>
    </xf>
    <xf numFmtId="14" fontId="5" fillId="0" borderId="4" xfId="54" applyNumberFormat="1" applyFont="1" applyFill="1" applyBorder="1" applyAlignment="1">
      <alignment horizontal="center" vertical="center"/>
    </xf>
    <xf numFmtId="177" fontId="7" fillId="0" borderId="4" xfId="0" applyNumberFormat="1" applyFont="1" applyFill="1" applyBorder="1" applyAlignment="1">
      <alignment horizontal="center" vertical="center"/>
    </xf>
    <xf numFmtId="177" fontId="5" fillId="2" borderId="4" xfId="0" applyNumberFormat="1" applyFont="1" applyFill="1" applyBorder="1" applyAlignment="1">
      <alignment horizontal="center" vertical="center"/>
    </xf>
    <xf numFmtId="176" fontId="7" fillId="0" borderId="5" xfId="0" applyNumberFormat="1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176" fontId="7" fillId="0" borderId="4" xfId="0" applyNumberFormat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8" fontId="5" fillId="2" borderId="4" xfId="0" applyNumberFormat="1" applyFont="1" applyFill="1" applyBorder="1" applyAlignment="1">
      <alignment horizontal="center" vertical="center"/>
    </xf>
    <xf numFmtId="179" fontId="5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9 2 3 2 2 2 3" xfId="49"/>
    <cellStyle name="常规 3 16 3 5 2 4" xfId="50"/>
    <cellStyle name="常规 14 4 2 2 3 2 2" xfId="51"/>
    <cellStyle name="常规 3 3 6 12" xfId="52"/>
    <cellStyle name="常规 2 38" xfId="53"/>
    <cellStyle name="常规 29" xfId="54"/>
    <cellStyle name="常规 4 3 4 4" xfId="55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7"/>
  <sheetViews>
    <sheetView tabSelected="1" workbookViewId="0">
      <selection activeCell="Q4" sqref="Q4"/>
    </sheetView>
  </sheetViews>
  <sheetFormatPr defaultColWidth="9" defaultRowHeight="13.5"/>
  <cols>
    <col min="1" max="1" width="6.25" customWidth="1"/>
    <col min="3" max="3" width="21.75" customWidth="1"/>
    <col min="4" max="4" width="21.625" customWidth="1"/>
    <col min="5" max="5" width="12.125" customWidth="1"/>
    <col min="6" max="6" width="12.75" customWidth="1"/>
    <col min="7" max="7" width="12" customWidth="1"/>
    <col min="9" max="9" width="11.5"/>
    <col min="10" max="11" width="12.625"/>
    <col min="12" max="12" width="15.125" customWidth="1"/>
    <col min="13" max="13" width="14.5" customWidth="1"/>
  </cols>
  <sheetData>
    <row r="1" ht="38" customHeight="1" spans="1:14">
      <c r="A1" s="4" t="s">
        <v>0</v>
      </c>
      <c r="B1" s="4"/>
      <c r="C1" s="5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18.75" spans="1:14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6" t="s">
        <v>6</v>
      </c>
      <c r="G2" s="6" t="s">
        <v>7</v>
      </c>
      <c r="H2" s="9" t="s">
        <v>8</v>
      </c>
      <c r="I2" s="6" t="s">
        <v>9</v>
      </c>
      <c r="J2" s="6" t="s">
        <v>10</v>
      </c>
      <c r="K2" s="6" t="s">
        <v>11</v>
      </c>
      <c r="L2" s="25" t="s">
        <v>12</v>
      </c>
      <c r="M2" s="26"/>
      <c r="N2" s="6" t="s">
        <v>13</v>
      </c>
    </row>
    <row r="3" s="1" customFormat="1" ht="56.25" spans="1:14">
      <c r="A3" s="10"/>
      <c r="B3" s="10"/>
      <c r="C3" s="10"/>
      <c r="D3" s="11"/>
      <c r="E3" s="12"/>
      <c r="F3" s="10"/>
      <c r="G3" s="10"/>
      <c r="H3" s="13"/>
      <c r="I3" s="10"/>
      <c r="J3" s="10"/>
      <c r="K3" s="10"/>
      <c r="L3" s="27" t="s">
        <v>14</v>
      </c>
      <c r="M3" s="27" t="s">
        <v>15</v>
      </c>
      <c r="N3" s="10"/>
    </row>
    <row r="4" s="2" customFormat="1" ht="30" customHeight="1" spans="1:14">
      <c r="A4" s="14">
        <v>1</v>
      </c>
      <c r="B4" s="15" t="s">
        <v>16</v>
      </c>
      <c r="C4" s="15" t="s">
        <v>17</v>
      </c>
      <c r="D4" s="16" t="s">
        <v>18</v>
      </c>
      <c r="E4" s="17" t="s">
        <v>19</v>
      </c>
      <c r="F4" s="17" t="s">
        <v>20</v>
      </c>
      <c r="G4" s="15">
        <v>30000</v>
      </c>
      <c r="H4" s="18"/>
      <c r="I4" s="15">
        <v>30000</v>
      </c>
      <c r="J4" s="28">
        <v>619.5</v>
      </c>
      <c r="K4" s="28">
        <f>I4+J4</f>
        <v>30619.5</v>
      </c>
      <c r="L4" s="29">
        <f>K4*0.7</f>
        <v>21433.65</v>
      </c>
      <c r="M4" s="29">
        <f>K4*0.3</f>
        <v>9185.85</v>
      </c>
      <c r="N4" s="16" t="s">
        <v>21</v>
      </c>
    </row>
    <row r="5" s="2" customFormat="1" ht="30" customHeight="1" spans="1:14">
      <c r="A5" s="14">
        <v>2</v>
      </c>
      <c r="B5" s="16" t="s">
        <v>22</v>
      </c>
      <c r="C5" s="16" t="s">
        <v>23</v>
      </c>
      <c r="D5" s="16" t="s">
        <v>24</v>
      </c>
      <c r="E5" s="19">
        <v>44573</v>
      </c>
      <c r="F5" s="19">
        <v>45668</v>
      </c>
      <c r="G5" s="16">
        <v>50000</v>
      </c>
      <c r="H5" s="18"/>
      <c r="I5" s="16">
        <v>50000</v>
      </c>
      <c r="J5" s="28">
        <v>548.958333333333</v>
      </c>
      <c r="K5" s="28">
        <f t="shared" ref="K5:K16" si="0">I5+J5</f>
        <v>50548.9583333333</v>
      </c>
      <c r="L5" s="29">
        <f t="shared" ref="L5:L16" si="1">K5*0.7</f>
        <v>35384.2708333333</v>
      </c>
      <c r="M5" s="29">
        <f t="shared" ref="M5:M16" si="2">K5*0.3</f>
        <v>15164.6875</v>
      </c>
      <c r="N5" s="16" t="s">
        <v>21</v>
      </c>
    </row>
    <row r="6" ht="30" customHeight="1" spans="1:14">
      <c r="A6" s="14">
        <v>3</v>
      </c>
      <c r="B6" s="16" t="s">
        <v>25</v>
      </c>
      <c r="C6" s="16" t="s">
        <v>26</v>
      </c>
      <c r="D6" s="16" t="s">
        <v>27</v>
      </c>
      <c r="E6" s="19">
        <v>44057</v>
      </c>
      <c r="F6" s="19">
        <v>45151</v>
      </c>
      <c r="G6" s="16">
        <v>50000</v>
      </c>
      <c r="H6" s="18"/>
      <c r="I6" s="16">
        <v>49076.49</v>
      </c>
      <c r="J6" s="28">
        <v>2577.19734291667</v>
      </c>
      <c r="K6" s="28">
        <f t="shared" si="0"/>
        <v>51653.6873429167</v>
      </c>
      <c r="L6" s="29">
        <f t="shared" si="1"/>
        <v>36157.5811400417</v>
      </c>
      <c r="M6" s="29">
        <f t="shared" si="2"/>
        <v>15496.106202875</v>
      </c>
      <c r="N6" s="30" t="s">
        <v>21</v>
      </c>
    </row>
    <row r="7" ht="30" customHeight="1" spans="1:14">
      <c r="A7" s="14">
        <v>4</v>
      </c>
      <c r="B7" s="16" t="s">
        <v>28</v>
      </c>
      <c r="C7" s="16" t="s">
        <v>26</v>
      </c>
      <c r="D7" s="16" t="s">
        <v>29</v>
      </c>
      <c r="E7" s="19">
        <v>44057</v>
      </c>
      <c r="F7" s="19">
        <v>45151</v>
      </c>
      <c r="G7" s="16">
        <v>50000</v>
      </c>
      <c r="H7" s="18"/>
      <c r="I7" s="16">
        <v>43376.5</v>
      </c>
      <c r="J7" s="28">
        <v>2277.86870138889</v>
      </c>
      <c r="K7" s="28">
        <f t="shared" si="0"/>
        <v>45654.3687013889</v>
      </c>
      <c r="L7" s="29">
        <f t="shared" si="1"/>
        <v>31958.0580909722</v>
      </c>
      <c r="M7" s="29">
        <f t="shared" si="2"/>
        <v>13696.3106104167</v>
      </c>
      <c r="N7" s="16" t="s">
        <v>21</v>
      </c>
    </row>
    <row r="8" s="2" customFormat="1" ht="30" customHeight="1" spans="1:14">
      <c r="A8" s="14">
        <v>5</v>
      </c>
      <c r="B8" s="16" t="s">
        <v>30</v>
      </c>
      <c r="C8" s="16" t="s">
        <v>31</v>
      </c>
      <c r="D8" s="16" t="s">
        <v>32</v>
      </c>
      <c r="E8" s="19">
        <v>44608</v>
      </c>
      <c r="F8" s="19">
        <v>45703</v>
      </c>
      <c r="G8" s="16">
        <v>50000</v>
      </c>
      <c r="H8" s="18"/>
      <c r="I8" s="16">
        <v>50000</v>
      </c>
      <c r="J8" s="28">
        <v>543.055555555556</v>
      </c>
      <c r="K8" s="28">
        <f t="shared" si="0"/>
        <v>50543.0555555556</v>
      </c>
      <c r="L8" s="29">
        <f t="shared" si="1"/>
        <v>35380.1388888889</v>
      </c>
      <c r="M8" s="29">
        <f t="shared" si="2"/>
        <v>15162.9166666667</v>
      </c>
      <c r="N8" s="16" t="s">
        <v>33</v>
      </c>
    </row>
    <row r="9" ht="30" customHeight="1" spans="1:14">
      <c r="A9" s="14">
        <v>6</v>
      </c>
      <c r="B9" s="15" t="s">
        <v>34</v>
      </c>
      <c r="C9" s="15" t="s">
        <v>35</v>
      </c>
      <c r="D9" s="16" t="s">
        <v>36</v>
      </c>
      <c r="E9" s="17">
        <v>44307</v>
      </c>
      <c r="F9" s="17">
        <v>45402</v>
      </c>
      <c r="G9" s="15">
        <v>30000</v>
      </c>
      <c r="H9" s="18"/>
      <c r="I9" s="15">
        <v>30000</v>
      </c>
      <c r="J9" s="28">
        <v>569.625</v>
      </c>
      <c r="K9" s="28">
        <f t="shared" si="0"/>
        <v>30569.625</v>
      </c>
      <c r="L9" s="29">
        <f t="shared" si="1"/>
        <v>21398.7375</v>
      </c>
      <c r="M9" s="29">
        <f t="shared" si="2"/>
        <v>9170.8875</v>
      </c>
      <c r="N9" s="16" t="s">
        <v>37</v>
      </c>
    </row>
    <row r="10" s="2" customFormat="1" ht="30" customHeight="1" spans="1:14">
      <c r="A10" s="14">
        <v>7</v>
      </c>
      <c r="B10" s="15" t="s">
        <v>38</v>
      </c>
      <c r="C10" s="15" t="s">
        <v>39</v>
      </c>
      <c r="D10" s="16" t="s">
        <v>40</v>
      </c>
      <c r="E10" s="15" t="s">
        <v>41</v>
      </c>
      <c r="F10" s="15" t="s">
        <v>42</v>
      </c>
      <c r="G10" s="15">
        <v>50000</v>
      </c>
      <c r="H10" s="18"/>
      <c r="I10" s="15">
        <v>50000</v>
      </c>
      <c r="J10" s="28">
        <v>1656.38888888889</v>
      </c>
      <c r="K10" s="28">
        <f t="shared" si="0"/>
        <v>51656.3888888889</v>
      </c>
      <c r="L10" s="29">
        <f t="shared" si="1"/>
        <v>36159.4722222222</v>
      </c>
      <c r="M10" s="29">
        <f t="shared" si="2"/>
        <v>15496.9166666667</v>
      </c>
      <c r="N10" s="15" t="s">
        <v>43</v>
      </c>
    </row>
    <row r="11" s="2" customFormat="1" ht="30" customHeight="1" spans="1:14">
      <c r="A11" s="14">
        <v>8</v>
      </c>
      <c r="B11" s="16" t="s">
        <v>44</v>
      </c>
      <c r="C11" s="16" t="s">
        <v>45</v>
      </c>
      <c r="D11" s="16" t="s">
        <v>46</v>
      </c>
      <c r="E11" s="19">
        <v>44776</v>
      </c>
      <c r="F11" s="19">
        <v>45871</v>
      </c>
      <c r="G11" s="16">
        <v>30000</v>
      </c>
      <c r="H11" s="18"/>
      <c r="I11" s="16">
        <v>30000</v>
      </c>
      <c r="J11" s="28">
        <v>315.208333333333</v>
      </c>
      <c r="K11" s="28">
        <f t="shared" si="0"/>
        <v>30315.2083333333</v>
      </c>
      <c r="L11" s="29">
        <f t="shared" si="1"/>
        <v>21220.6458333333</v>
      </c>
      <c r="M11" s="29">
        <f t="shared" si="2"/>
        <v>9094.5625</v>
      </c>
      <c r="N11" s="16" t="s">
        <v>47</v>
      </c>
    </row>
    <row r="12" s="2" customFormat="1" ht="30" customHeight="1" spans="1:14">
      <c r="A12" s="14">
        <v>9</v>
      </c>
      <c r="B12" s="16" t="s">
        <v>48</v>
      </c>
      <c r="C12" s="16" t="s">
        <v>49</v>
      </c>
      <c r="D12" s="16" t="s">
        <v>50</v>
      </c>
      <c r="E12" s="19">
        <v>45159</v>
      </c>
      <c r="F12" s="19">
        <v>45889</v>
      </c>
      <c r="G12" s="16">
        <v>50000</v>
      </c>
      <c r="H12" s="18"/>
      <c r="I12" s="16">
        <v>50000</v>
      </c>
      <c r="J12" s="28">
        <v>1563.33333333333</v>
      </c>
      <c r="K12" s="28">
        <f t="shared" si="0"/>
        <v>51563.3333333333</v>
      </c>
      <c r="L12" s="29">
        <f t="shared" si="1"/>
        <v>36094.3333333333</v>
      </c>
      <c r="M12" s="29">
        <f t="shared" si="2"/>
        <v>15469</v>
      </c>
      <c r="N12" s="16" t="s">
        <v>47</v>
      </c>
    </row>
    <row r="13" ht="30" customHeight="1" spans="1:14">
      <c r="A13" s="14">
        <v>10</v>
      </c>
      <c r="B13" s="16" t="s">
        <v>51</v>
      </c>
      <c r="C13" s="15" t="s">
        <v>52</v>
      </c>
      <c r="D13" s="16" t="s">
        <v>53</v>
      </c>
      <c r="E13" s="19">
        <v>44172</v>
      </c>
      <c r="F13" s="19">
        <v>45266</v>
      </c>
      <c r="G13" s="16">
        <v>30000</v>
      </c>
      <c r="H13" s="18"/>
      <c r="I13" s="16">
        <v>30000</v>
      </c>
      <c r="J13" s="28">
        <v>1120.20833333333</v>
      </c>
      <c r="K13" s="28">
        <f t="shared" si="0"/>
        <v>31120.2083333333</v>
      </c>
      <c r="L13" s="29">
        <f t="shared" si="1"/>
        <v>21784.1458333333</v>
      </c>
      <c r="M13" s="29">
        <f t="shared" si="2"/>
        <v>9336.0625</v>
      </c>
      <c r="N13" s="16" t="s">
        <v>54</v>
      </c>
    </row>
    <row r="14" s="2" customFormat="1" ht="30" customHeight="1" spans="1:14">
      <c r="A14" s="14">
        <v>11</v>
      </c>
      <c r="B14" s="16" t="s">
        <v>55</v>
      </c>
      <c r="C14" s="16" t="s">
        <v>56</v>
      </c>
      <c r="D14" s="16" t="s">
        <v>57</v>
      </c>
      <c r="E14" s="19">
        <v>44809</v>
      </c>
      <c r="F14" s="19">
        <v>45904</v>
      </c>
      <c r="G14" s="16">
        <v>30000</v>
      </c>
      <c r="H14" s="18"/>
      <c r="I14" s="16">
        <v>30000</v>
      </c>
      <c r="J14" s="28">
        <v>304.583333333333</v>
      </c>
      <c r="K14" s="28">
        <f t="shared" si="0"/>
        <v>30304.5833333333</v>
      </c>
      <c r="L14" s="29">
        <f t="shared" si="1"/>
        <v>21213.2083333333</v>
      </c>
      <c r="M14" s="29">
        <f t="shared" si="2"/>
        <v>9091.375</v>
      </c>
      <c r="N14" s="16" t="s">
        <v>58</v>
      </c>
    </row>
    <row r="15" s="2" customFormat="1" ht="30" customHeight="1" spans="1:14">
      <c r="A15" s="14">
        <v>12</v>
      </c>
      <c r="B15" s="15" t="s">
        <v>59</v>
      </c>
      <c r="C15" s="15" t="s">
        <v>60</v>
      </c>
      <c r="D15" s="16" t="s">
        <v>61</v>
      </c>
      <c r="E15" s="15" t="s">
        <v>62</v>
      </c>
      <c r="F15" s="15" t="s">
        <v>63</v>
      </c>
      <c r="G15" s="15">
        <v>30000</v>
      </c>
      <c r="H15" s="18"/>
      <c r="I15" s="15">
        <v>30000</v>
      </c>
      <c r="J15" s="28">
        <v>685.875</v>
      </c>
      <c r="K15" s="28">
        <f t="shared" si="0"/>
        <v>30685.875</v>
      </c>
      <c r="L15" s="29">
        <f t="shared" si="1"/>
        <v>21480.1125</v>
      </c>
      <c r="M15" s="29">
        <f t="shared" si="2"/>
        <v>9205.7625</v>
      </c>
      <c r="N15" s="15" t="s">
        <v>64</v>
      </c>
    </row>
    <row r="16" s="2" customFormat="1" ht="30" customHeight="1" spans="1:14">
      <c r="A16" s="14">
        <v>13</v>
      </c>
      <c r="B16" s="15" t="s">
        <v>65</v>
      </c>
      <c r="C16" s="15" t="s">
        <v>66</v>
      </c>
      <c r="D16" s="16" t="s">
        <v>67</v>
      </c>
      <c r="E16" s="15" t="s">
        <v>68</v>
      </c>
      <c r="F16" s="15" t="s">
        <v>69</v>
      </c>
      <c r="G16" s="15">
        <v>20000</v>
      </c>
      <c r="H16" s="20"/>
      <c r="I16" s="15">
        <v>20000</v>
      </c>
      <c r="J16" s="28">
        <v>692.333333333333</v>
      </c>
      <c r="K16" s="28">
        <f t="shared" si="0"/>
        <v>20692.3333333333</v>
      </c>
      <c r="L16" s="29">
        <f t="shared" si="1"/>
        <v>14484.6333333333</v>
      </c>
      <c r="M16" s="29">
        <f t="shared" si="2"/>
        <v>6207.7</v>
      </c>
      <c r="N16" s="15" t="s">
        <v>64</v>
      </c>
    </row>
    <row r="17" s="3" customFormat="1" ht="30" customHeight="1" spans="1:14">
      <c r="A17" s="21" t="s">
        <v>70</v>
      </c>
      <c r="B17" s="22"/>
      <c r="C17" s="23"/>
      <c r="D17" s="24"/>
      <c r="E17" s="24"/>
      <c r="F17" s="24"/>
      <c r="G17" s="24">
        <f t="shared" ref="G17:M17" si="3">SUM(G4:G16)</f>
        <v>500000</v>
      </c>
      <c r="H17" s="24"/>
      <c r="I17" s="24">
        <f t="shared" si="3"/>
        <v>492452.99</v>
      </c>
      <c r="J17" s="24">
        <f t="shared" si="3"/>
        <v>13474.13548875</v>
      </c>
      <c r="K17" s="24">
        <f t="shared" si="3"/>
        <v>505927.12548875</v>
      </c>
      <c r="L17" s="24">
        <f t="shared" si="3"/>
        <v>354148.987842125</v>
      </c>
      <c r="M17" s="24">
        <f t="shared" si="3"/>
        <v>151778.137646625</v>
      </c>
      <c r="N17" s="24"/>
    </row>
  </sheetData>
  <autoFilter xmlns:etc="http://www.wps.cn/officeDocument/2017/etCustomData" ref="A3:N17" etc:filterBottomFollowUsedRange="0">
    <extLst/>
  </autoFilter>
  <mergeCells count="15">
    <mergeCell ref="A1:N1"/>
    <mergeCell ref="L2:M2"/>
    <mergeCell ref="A17:C17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N2:N3"/>
  </mergeCells>
  <pageMargins left="0.75" right="0.75" top="1" bottom="1" header="0.5" footer="0.5"/>
  <pageSetup paperSize="9" scale="7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2024.9月批次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superman</cp:lastModifiedBy>
  <cp:revision>2</cp:revision>
  <dcterms:created xsi:type="dcterms:W3CDTF">2006-09-16T00:00:00Z</dcterms:created>
  <cp:lastPrinted>2019-10-31T04:47:00Z</cp:lastPrinted>
  <dcterms:modified xsi:type="dcterms:W3CDTF">2024-09-24T06:12:13Z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KSOProductBuildVer">
    <vt:lpwstr>2052-12.1.0.17857</vt:lpwstr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ICV">
    <vt:lpwstr>B944C52F71584084994779F516FE3F9A_13</vt:lpwstr>
  </property>
</Properties>
</file>