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收支总表" sheetId="1" r:id="rId1"/>
    <sheet name="支出决算表（功能分类）" sheetId="2" r:id="rId2"/>
    <sheet name="支出决算表（经济分类）" sheetId="3" r:id="rId3"/>
    <sheet name="三公经费表" sheetId="4" r:id="rId4"/>
  </sheets>
  <definedNames/>
  <calcPr fullCalcOnLoad="1"/>
</workbook>
</file>

<file path=xl/sharedStrings.xml><?xml version="1.0" encoding="utf-8"?>
<sst xmlns="http://schemas.openxmlformats.org/spreadsheetml/2006/main" count="230" uniqueCount="220">
  <si>
    <t>项目</t>
  </si>
  <si>
    <t>决算数</t>
  </si>
  <si>
    <t>一、财政拨款收入</t>
  </si>
  <si>
    <t>一、一般公共服务支出</t>
  </si>
  <si>
    <t>一、基本支出</t>
  </si>
  <si>
    <t>　　其中：政府性基金</t>
  </si>
  <si>
    <t>二、外交支出</t>
  </si>
  <si>
    <t>二、上级补助收入</t>
  </si>
  <si>
    <t>三、国防支出</t>
  </si>
  <si>
    <t>三、事业收入</t>
  </si>
  <si>
    <t>四、公共安全支出</t>
  </si>
  <si>
    <t>二、项目支出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</si>
  <si>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</si>
  <si>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</si>
  <si>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</si>
  <si>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</si>
  <si>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</si>
  <si>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</si>
  <si>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</si>
  <si>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</si>
  <si>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</si>
  <si>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</si>
  <si>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</si>
  <si>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</si>
  <si>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</si>
  <si>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十二、农林水支出</t>
  </si>
  <si>
    <t>十三、交通运输支出</t>
  </si>
  <si>
    <t xml:space="preserve">  工资福利支出</t>
  </si>
  <si>
    <t>十四、资源勘探信息等支出</t>
  </si>
  <si>
    <t xml:space="preserve">  商品和服务支出</t>
  </si>
  <si>
    <t>十五、商业服务业等支出</t>
  </si>
  <si>
    <t xml:space="preserve">  对个人和家庭的补助</t>
  </si>
  <si>
    <t>十六、金融支出</t>
  </si>
  <si>
    <t xml:space="preserve">  对企事业单位的补贴</t>
  </si>
  <si>
    <t>十七、援助其他地区支出</t>
  </si>
  <si>
    <t xml:space="preserve">  赠与</t>
  </si>
  <si>
    <t>十八、国土海洋气象等支出</t>
  </si>
  <si>
    <t xml:space="preserve">  债务利息支出</t>
  </si>
  <si>
    <t>十九、住房保障支出</t>
  </si>
  <si>
    <t xml:space="preserve">  基本建设支出</t>
  </si>
  <si>
    <t>二十、粮油物资储备支出</t>
  </si>
  <si>
    <t xml:space="preserve">  其他资本性支出</t>
  </si>
  <si>
    <t>二十一、国债还本付息支出</t>
  </si>
  <si>
    <t>二十二、其他支出</t>
  </si>
  <si>
    <t xml:space="preserve">  其他支出</t>
  </si>
  <si>
    <t>本年收入合计</t>
  </si>
  <si>
    <t>本年支出合计</t>
  </si>
  <si>
    <t xml:space="preserve">    结余分配</t>
  </si>
  <si>
    <t xml:space="preserve">    年末结转和结余</t>
  </si>
  <si>
    <t>支出功能分类</t>
  </si>
  <si>
    <t>合计</t>
  </si>
  <si>
    <t>基本支出</t>
  </si>
  <si>
    <t>项目支出</t>
  </si>
  <si>
    <t>科目编码</t>
  </si>
  <si>
    <t>科目名称</t>
  </si>
  <si>
    <t>合    计</t>
  </si>
  <si>
    <t>工资福利支出</t>
  </si>
  <si>
    <t>商品和服务支出</t>
  </si>
  <si>
    <t>对个人和家庭的补助</t>
  </si>
  <si>
    <t xml:space="preserve">    基本工资</t>
  </si>
  <si>
    <t xml:space="preserve">    津贴补贴</t>
  </si>
  <si>
    <t xml:space="preserve">    办公费</t>
  </si>
  <si>
    <t xml:space="preserve">    印刷费</t>
  </si>
  <si>
    <t xml:space="preserve">    离休费</t>
  </si>
  <si>
    <t xml:space="preserve">    退休费</t>
  </si>
  <si>
    <t>合计</t>
  </si>
  <si>
    <t>基本支出</t>
  </si>
  <si>
    <t>项目支出</t>
  </si>
  <si>
    <t xml:space="preserve">  30101</t>
  </si>
  <si>
    <t xml:space="preserve">  30102</t>
  </si>
  <si>
    <t xml:space="preserve">  30201</t>
  </si>
  <si>
    <t xml:space="preserve">  30202</t>
  </si>
  <si>
    <t>303</t>
  </si>
  <si>
    <t xml:space="preserve">  30301</t>
  </si>
  <si>
    <t xml:space="preserve">  30302</t>
  </si>
  <si>
    <t>310</t>
  </si>
  <si>
    <t>收      入</t>
  </si>
  <si>
    <t>支      出</t>
  </si>
  <si>
    <t>支出功能分类</t>
  </si>
  <si>
    <t>支出经济分类</t>
  </si>
  <si>
    <t>用事业基金弥补收支差额</t>
  </si>
  <si>
    <t>上年结转和结余</t>
  </si>
  <si>
    <t xml:space="preserve">    其中：财政拨款资金结转</t>
  </si>
  <si>
    <t xml:space="preserve">          非财政拨款资金结余</t>
  </si>
  <si>
    <t>收入总计</t>
  </si>
  <si>
    <t>支出总计</t>
  </si>
  <si>
    <t>补充资料：</t>
  </si>
  <si>
    <t>单位名称</t>
  </si>
  <si>
    <t>合计</t>
  </si>
  <si>
    <t>因公出国（境）费</t>
  </si>
  <si>
    <t>公务用车购置及运行维护费</t>
  </si>
  <si>
    <t>公务接待费</t>
  </si>
  <si>
    <t>小计</t>
  </si>
  <si>
    <t>公务用车运行维护费</t>
  </si>
  <si>
    <t>公务用车购置</t>
  </si>
  <si>
    <t>会议费</t>
  </si>
  <si>
    <t>培训费</t>
  </si>
  <si>
    <t>小 计</t>
  </si>
  <si>
    <t>公共预算财政拨款安排的“三公”经费支出</t>
  </si>
  <si>
    <t>2014年度公共预算财政拨款支出决算表（按支出功能分类）</t>
  </si>
  <si>
    <t>2014年度公共预算财政拨款支出决算表（按支出经济分类）</t>
  </si>
  <si>
    <t>2014年度公共预算财政拨款“三公”经费及会议费、培训费支出决算表</t>
  </si>
  <si>
    <t>支出经济分类科目编码</t>
  </si>
  <si>
    <t>支出经济分类科目名称</t>
  </si>
  <si>
    <r>
      <t xml:space="preserve">  1.因公出国（境）团组情况：2014年度本单位组织出国(境)团组</t>
    </r>
    <r>
      <rPr>
        <u val="single"/>
        <sz val="11"/>
        <rFont val="宋体"/>
        <family val="0"/>
      </rPr>
      <t xml:space="preserve">    0    </t>
    </r>
    <r>
      <rPr>
        <sz val="11"/>
        <rFont val="宋体"/>
        <family val="0"/>
      </rPr>
      <t>个；参加其他单位组织的出国(境)团组</t>
    </r>
    <r>
      <rPr>
        <u val="single"/>
        <sz val="11"/>
        <rFont val="宋体"/>
        <family val="0"/>
      </rPr>
      <t xml:space="preserve">  0   </t>
    </r>
    <r>
      <rPr>
        <sz val="11"/>
        <rFont val="宋体"/>
        <family val="0"/>
      </rPr>
      <t>个；                                                                                          本单位全年因公出国(境)累计</t>
    </r>
    <r>
      <rPr>
        <u val="single"/>
        <sz val="11"/>
        <rFont val="宋体"/>
        <family val="0"/>
      </rPr>
      <t xml:space="preserve">    0 </t>
    </r>
    <r>
      <rPr>
        <sz val="11"/>
        <rFont val="宋体"/>
        <family val="0"/>
      </rPr>
      <t xml:space="preserve">人次。  </t>
    </r>
  </si>
  <si>
    <t>其他资本性支出</t>
  </si>
  <si>
    <t xml:space="preserve">  30304</t>
  </si>
  <si>
    <t xml:space="preserve">  30103</t>
  </si>
  <si>
    <t xml:space="preserve">  30104</t>
  </si>
  <si>
    <t xml:space="preserve">  30199</t>
  </si>
  <si>
    <t xml:space="preserve">  30205</t>
  </si>
  <si>
    <t xml:space="preserve">  30206</t>
  </si>
  <si>
    <t xml:space="preserve">  30207</t>
  </si>
  <si>
    <t xml:space="preserve">  30209</t>
  </si>
  <si>
    <t xml:space="preserve">  30211</t>
  </si>
  <si>
    <t xml:space="preserve">  30213</t>
  </si>
  <si>
    <t xml:space="preserve">  30214</t>
  </si>
  <si>
    <t xml:space="preserve">  30215</t>
  </si>
  <si>
    <t xml:space="preserve">  30216</t>
  </si>
  <si>
    <t xml:space="preserve">  30217</t>
  </si>
  <si>
    <t xml:space="preserve">  30226</t>
  </si>
  <si>
    <t xml:space="preserve">  30228</t>
  </si>
  <si>
    <t xml:space="preserve">  30229</t>
  </si>
  <si>
    <t xml:space="preserve">  30231</t>
  </si>
  <si>
    <t xml:space="preserve">  30239</t>
  </si>
  <si>
    <t xml:space="preserve">  30299</t>
  </si>
  <si>
    <t xml:space="preserve">  30305</t>
  </si>
  <si>
    <t xml:space="preserve">  30307</t>
  </si>
  <si>
    <t xml:space="preserve">  30309</t>
  </si>
  <si>
    <t xml:space="preserve">  30311</t>
  </si>
  <si>
    <t xml:space="preserve">  30399</t>
  </si>
  <si>
    <t xml:space="preserve">  31002</t>
  </si>
  <si>
    <t xml:space="preserve">  31003</t>
  </si>
  <si>
    <t xml:space="preserve">  31006</t>
  </si>
  <si>
    <t xml:space="preserve">    奖金</t>
  </si>
  <si>
    <t xml:space="preserve">    社会保障缴费</t>
  </si>
  <si>
    <t xml:space="preserve">    其他工资福利支出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</si>
  <si>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</si>
  <si>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</si>
  <si>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</si>
  <si>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</si>
  <si>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</si>
  <si>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</si>
  <si>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</si>
  <si>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</si>
  <si>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</si>
  <si>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</si>
  <si>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</si>
  <si>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工会会费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</si>
  <si>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</si>
  <si>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</si>
  <si>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</si>
  <si>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</si>
  <si>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  抚恤金</t>
  </si>
  <si>
    <t xml:space="preserve">    生活补助</t>
  </si>
  <si>
    <t xml:space="preserve">    医疗费</t>
  </si>
  <si>
    <t xml:space="preserve">    奖励金</t>
  </si>
  <si>
    <t xml:space="preserve">    住房公积金</t>
  </si>
  <si>
    <t xml:space="preserve">    其他对个人和家庭的补助支出</t>
  </si>
  <si>
    <t xml:space="preserve">    办公设备购置</t>
  </si>
  <si>
    <t xml:space="preserve">    专用设备购置</t>
  </si>
  <si>
    <t xml:space="preserve">    大型修缮</t>
  </si>
  <si>
    <t>本表取部门决算01表</t>
  </si>
  <si>
    <t>行政运行</t>
  </si>
  <si>
    <t>……</t>
  </si>
  <si>
    <t>2014年度收支决算总表</t>
  </si>
  <si>
    <t>单位：元</t>
  </si>
  <si>
    <t xml:space="preserve">    伙食费</t>
  </si>
  <si>
    <t xml:space="preserve">  30105</t>
  </si>
  <si>
    <t xml:space="preserve">  30106</t>
  </si>
  <si>
    <t xml:space="preserve">  30107</t>
  </si>
  <si>
    <t xml:space="preserve">    伙食补助费</t>
  </si>
  <si>
    <t xml:space="preserve">    绩效工资</t>
  </si>
  <si>
    <t xml:space="preserve">  30203</t>
  </si>
  <si>
    <t xml:space="preserve">  30204</t>
  </si>
  <si>
    <r>
      <t xml:space="preserve"> </t>
    </r>
    <r>
      <rPr>
        <sz val="10"/>
        <rFont val="宋体"/>
        <family val="0"/>
      </rPr>
      <t xml:space="preserve">   咨询费</t>
    </r>
  </si>
  <si>
    <r>
      <t xml:space="preserve"> </t>
    </r>
    <r>
      <rPr>
        <sz val="10"/>
        <rFont val="宋体"/>
        <family val="0"/>
      </rPr>
      <t xml:space="preserve">   手续费</t>
    </r>
  </si>
  <si>
    <t xml:space="preserve">  30208</t>
  </si>
  <si>
    <r>
      <t xml:space="preserve"> </t>
    </r>
    <r>
      <rPr>
        <sz val="10"/>
        <rFont val="宋体"/>
        <family val="0"/>
      </rPr>
      <t xml:space="preserve">   取暖费</t>
    </r>
  </si>
  <si>
    <t xml:space="preserve">  30212</t>
  </si>
  <si>
    <r>
      <t xml:space="preserve"> </t>
    </r>
    <r>
      <rPr>
        <sz val="10"/>
        <rFont val="宋体"/>
        <family val="0"/>
      </rPr>
      <t xml:space="preserve">   国公出国（境）费用</t>
    </r>
  </si>
  <si>
    <t xml:space="preserve">  30218</t>
  </si>
  <si>
    <r>
      <t xml:space="preserve"> </t>
    </r>
    <r>
      <rPr>
        <sz val="10"/>
        <rFont val="宋体"/>
        <family val="0"/>
      </rPr>
      <t xml:space="preserve">   专用材料费</t>
    </r>
  </si>
  <si>
    <t xml:space="preserve">  30219</t>
  </si>
  <si>
    <t xml:space="preserve">  30220</t>
  </si>
  <si>
    <t xml:space="preserve">  30224</t>
  </si>
  <si>
    <t xml:space="preserve">    装备购置费</t>
  </si>
  <si>
    <t xml:space="preserve">    工程建设费</t>
  </si>
  <si>
    <t xml:space="preserve">    被装购置费</t>
  </si>
  <si>
    <t xml:space="preserve">  30225</t>
  </si>
  <si>
    <t xml:space="preserve">    专用燃料费</t>
  </si>
  <si>
    <t xml:space="preserve">  30227</t>
  </si>
  <si>
    <r>
      <t xml:space="preserve"> </t>
    </r>
    <r>
      <rPr>
        <sz val="10"/>
        <rFont val="宋体"/>
        <family val="0"/>
      </rPr>
      <t xml:space="preserve">   委托业务费</t>
    </r>
  </si>
  <si>
    <t xml:space="preserve">  30240</t>
  </si>
  <si>
    <r>
      <t xml:space="preserve"> </t>
    </r>
    <r>
      <rPr>
        <sz val="10"/>
        <rFont val="宋体"/>
        <family val="0"/>
      </rPr>
      <t xml:space="preserve">   税金及附加费用</t>
    </r>
  </si>
  <si>
    <t xml:space="preserve">  30303</t>
  </si>
  <si>
    <r>
      <t xml:space="preserve"> </t>
    </r>
    <r>
      <rPr>
        <sz val="10"/>
        <rFont val="宋体"/>
        <family val="0"/>
      </rPr>
      <t xml:space="preserve">   退职（役）费</t>
    </r>
  </si>
  <si>
    <t>单位名称： 农业局                                                                 单位：元</t>
  </si>
  <si>
    <t>生产补贴</t>
  </si>
  <si>
    <r>
      <t xml:space="preserve">  2.公务用车购置及保有情况：2014年度本单位购置公务用车</t>
    </r>
    <r>
      <rPr>
        <u val="single"/>
        <sz val="11"/>
        <rFont val="宋体"/>
        <family val="0"/>
      </rPr>
      <t xml:space="preserve">  0   </t>
    </r>
    <r>
      <rPr>
        <sz val="11"/>
        <rFont val="宋体"/>
        <family val="0"/>
      </rPr>
      <t>辆；年末公务用车保有量</t>
    </r>
    <r>
      <rPr>
        <u val="single"/>
        <sz val="11"/>
        <rFont val="宋体"/>
        <family val="0"/>
      </rPr>
      <t xml:space="preserve">  </t>
    </r>
    <r>
      <rPr>
        <u val="single"/>
        <sz val="11"/>
        <rFont val="宋体"/>
        <family val="0"/>
      </rPr>
      <t xml:space="preserve"> </t>
    </r>
    <r>
      <rPr>
        <u val="single"/>
        <sz val="11"/>
        <rFont val="宋体"/>
        <family val="0"/>
      </rPr>
      <t xml:space="preserve">1  </t>
    </r>
    <r>
      <rPr>
        <sz val="11"/>
        <rFont val="宋体"/>
        <family val="0"/>
      </rPr>
      <t>辆。</t>
    </r>
  </si>
  <si>
    <t>节能环保支出</t>
  </si>
  <si>
    <t>退耕还林</t>
  </si>
  <si>
    <t>农林水支出</t>
  </si>
  <si>
    <t>农业</t>
  </si>
  <si>
    <t>事业运行</t>
  </si>
  <si>
    <t>技术推广</t>
  </si>
  <si>
    <t>病虫害控制</t>
  </si>
  <si>
    <t>农产品质量安全</t>
  </si>
  <si>
    <t>执法监管</t>
  </si>
  <si>
    <t>农业行业业务管理</t>
  </si>
  <si>
    <t>农业结构调整补贴</t>
  </si>
  <si>
    <t>农业生产资料与技术补贴</t>
  </si>
  <si>
    <t>农业生产保险补贴</t>
  </si>
  <si>
    <t>农业组织化与产业化经营</t>
  </si>
  <si>
    <t>其他农业支出</t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</si>
  <si>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其他退耕还林支出</t>
    </r>
  </si>
  <si>
    <t>单位名称： 农业局                                                                                                             单位：元</t>
  </si>
  <si>
    <t>单位名称：农业局                                                                            单位：元</t>
  </si>
  <si>
    <t xml:space="preserve">单位名称： 农业局   </t>
  </si>
  <si>
    <r>
      <t xml:space="preserve">  3.公务接待有关情况：2014年度公务接待累计</t>
    </r>
    <r>
      <rPr>
        <u val="single"/>
        <sz val="11"/>
        <rFont val="宋体"/>
        <family val="0"/>
      </rPr>
      <t>22</t>
    </r>
    <r>
      <rPr>
        <sz val="11"/>
        <rFont val="宋体"/>
        <family val="0"/>
      </rPr>
      <t>批次 ，公务接待累计</t>
    </r>
    <r>
      <rPr>
        <u val="single"/>
        <sz val="11"/>
        <rFont val="宋体"/>
        <family val="0"/>
      </rPr>
      <t xml:space="preserve"> </t>
    </r>
    <r>
      <rPr>
        <u val="single"/>
        <sz val="11"/>
        <rFont val="宋体"/>
        <family val="0"/>
      </rPr>
      <t>240</t>
    </r>
    <r>
      <rPr>
        <sz val="11"/>
        <rFont val="宋体"/>
        <family val="0"/>
      </rPr>
      <t>人 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</si>
</sst>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0_);[Red]\(0.000\)"/>
    <numFmt numFmtId="180" formatCode="0.0000_);[Red]\(0.0000\)"/>
    <numFmt numFmtId="181" formatCode="0.00_);\(0.00\)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name val="宋体"/>
      <family val="0"/>
    </font>
    <font>
      <u val="single"/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78" fontId="3" fillId="0" borderId="10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178" fontId="3" fillId="0" borderId="13" xfId="0" applyNumberFormat="1" applyFont="1" applyFill="1" applyBorder="1" applyAlignment="1" applyProtection="1">
      <alignment horizontal="center" vertical="center" wrapText="1"/>
      <protection/>
    </xf>
    <xf numFmtId="178" fontId="4" fillId="0" borderId="14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178" fontId="3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181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C21" sqref="C20:C21"/>
    </sheetView>
  </sheetViews>
  <sheetFormatPr defaultColWidth="9.00390625" defaultRowHeight="14.25"/>
  <cols>
    <col min="1" max="1" width="24.50390625" style="0" customWidth="1"/>
    <col min="2" max="2" width="17.625" style="0" customWidth="1"/>
    <col min="3" max="3" width="24.875" style="0" customWidth="1"/>
    <col min="4" max="4" width="17.625" style="0" customWidth="1"/>
    <col min="5" max="5" width="19.125" style="0" customWidth="1"/>
    <col min="6" max="6" width="17.625" style="0" customWidth="1"/>
  </cols>
  <sheetData>
    <row r="1" spans="1:6" ht="25.5">
      <c r="A1" s="35" t="s">
        <v>165</v>
      </c>
      <c r="B1" s="36"/>
      <c r="C1" s="36"/>
      <c r="D1" s="36"/>
      <c r="E1" s="36"/>
      <c r="F1" s="36"/>
    </row>
    <row r="2" spans="1:6" ht="23.25" customHeight="1">
      <c r="A2" s="37" t="s">
        <v>216</v>
      </c>
      <c r="B2" s="37"/>
      <c r="C2" s="37"/>
      <c r="D2" s="37"/>
      <c r="E2" s="37"/>
      <c r="F2" s="37"/>
    </row>
    <row r="3" spans="1:6" s="1" customFormat="1" ht="14.25">
      <c r="A3" s="34" t="s">
        <v>76</v>
      </c>
      <c r="B3" s="34"/>
      <c r="C3" s="34" t="s">
        <v>77</v>
      </c>
      <c r="D3" s="34"/>
      <c r="E3" s="34"/>
      <c r="F3" s="34"/>
    </row>
    <row r="4" spans="1:6" s="2" customFormat="1" ht="14.25">
      <c r="A4" s="13" t="s">
        <v>0</v>
      </c>
      <c r="B4" s="13" t="s">
        <v>1</v>
      </c>
      <c r="C4" s="13" t="s">
        <v>78</v>
      </c>
      <c r="D4" s="13" t="s">
        <v>1</v>
      </c>
      <c r="E4" s="13" t="s">
        <v>79</v>
      </c>
      <c r="F4" s="13" t="s">
        <v>1</v>
      </c>
    </row>
    <row r="5" spans="1:6" ht="14.25">
      <c r="A5" s="16" t="s">
        <v>2</v>
      </c>
      <c r="B5" s="20">
        <v>11554819.97</v>
      </c>
      <c r="C5" s="16" t="s">
        <v>3</v>
      </c>
      <c r="D5" s="20"/>
      <c r="E5" s="16" t="s">
        <v>4</v>
      </c>
      <c r="F5" s="20">
        <f>F6+F7+F8</f>
        <v>4499061.2</v>
      </c>
    </row>
    <row r="6" spans="1:6" ht="14.25">
      <c r="A6" s="16" t="s">
        <v>5</v>
      </c>
      <c r="B6" s="20"/>
      <c r="C6" s="16" t="s">
        <v>6</v>
      </c>
      <c r="D6" s="20"/>
      <c r="E6" s="16" t="s">
        <v>27</v>
      </c>
      <c r="F6" s="20">
        <v>844836</v>
      </c>
    </row>
    <row r="7" spans="1:6" ht="14.25">
      <c r="A7" s="16" t="s">
        <v>7</v>
      </c>
      <c r="B7" s="20"/>
      <c r="C7" s="16" t="s">
        <v>8</v>
      </c>
      <c r="D7" s="20"/>
      <c r="E7" s="16" t="s">
        <v>29</v>
      </c>
      <c r="F7" s="20">
        <v>1011054.78</v>
      </c>
    </row>
    <row r="8" spans="1:6" ht="14.25">
      <c r="A8" s="16" t="s">
        <v>9</v>
      </c>
      <c r="B8" s="20"/>
      <c r="C8" s="16" t="s">
        <v>10</v>
      </c>
      <c r="D8" s="20"/>
      <c r="E8" s="16" t="s">
        <v>31</v>
      </c>
      <c r="F8" s="20">
        <v>2643170.42</v>
      </c>
    </row>
    <row r="9" spans="1:6" ht="14.25">
      <c r="A9" s="16" t="s">
        <v>12</v>
      </c>
      <c r="B9" s="20"/>
      <c r="C9" s="16" t="s">
        <v>13</v>
      </c>
      <c r="D9" s="20"/>
      <c r="E9" s="16" t="s">
        <v>11</v>
      </c>
      <c r="F9" s="20">
        <f>SUM(F10:F18)</f>
        <v>8282421.15</v>
      </c>
    </row>
    <row r="10" spans="1:6" ht="14.25">
      <c r="A10" s="16" t="s">
        <v>14</v>
      </c>
      <c r="B10" s="20"/>
      <c r="C10" s="16" t="s">
        <v>15</v>
      </c>
      <c r="D10" s="20"/>
      <c r="E10" s="16" t="s">
        <v>27</v>
      </c>
      <c r="F10" s="20"/>
    </row>
    <row r="11" spans="1:6" ht="14.25">
      <c r="A11" s="16" t="s">
        <v>16</v>
      </c>
      <c r="B11" s="20">
        <v>212000</v>
      </c>
      <c r="C11" s="16" t="s">
        <v>17</v>
      </c>
      <c r="D11" s="20"/>
      <c r="E11" s="16" t="s">
        <v>29</v>
      </c>
      <c r="F11" s="20">
        <v>694634.69</v>
      </c>
    </row>
    <row r="12" spans="1:6" ht="14.25">
      <c r="A12" s="16"/>
      <c r="B12" s="20"/>
      <c r="C12" s="16" t="s">
        <v>19</v>
      </c>
      <c r="D12" s="20"/>
      <c r="E12" s="16" t="s">
        <v>31</v>
      </c>
      <c r="F12" s="20">
        <v>7587786.46</v>
      </c>
    </row>
    <row r="13" spans="1:6" ht="14.25">
      <c r="A13" s="16"/>
      <c r="B13" s="20"/>
      <c r="C13" s="16" t="s">
        <v>21</v>
      </c>
      <c r="D13" s="20"/>
      <c r="E13" s="16" t="s">
        <v>33</v>
      </c>
      <c r="F13" s="20"/>
    </row>
    <row r="14" spans="1:6" ht="14.25">
      <c r="A14" s="16"/>
      <c r="B14" s="20"/>
      <c r="C14" s="16" t="s">
        <v>23</v>
      </c>
      <c r="D14" s="20">
        <v>630000</v>
      </c>
      <c r="E14" s="16" t="s">
        <v>35</v>
      </c>
      <c r="F14" s="20"/>
    </row>
    <row r="15" spans="1:6" ht="14.25">
      <c r="A15" s="16"/>
      <c r="B15" s="20"/>
      <c r="C15" s="16" t="s">
        <v>24</v>
      </c>
      <c r="D15" s="20"/>
      <c r="E15" s="16" t="s">
        <v>37</v>
      </c>
      <c r="F15" s="20"/>
    </row>
    <row r="16" spans="1:6" ht="14.25">
      <c r="A16" s="16"/>
      <c r="B16" s="20"/>
      <c r="C16" s="16" t="s">
        <v>25</v>
      </c>
      <c r="D16" s="20">
        <v>12151482.35</v>
      </c>
      <c r="E16" s="16" t="s">
        <v>39</v>
      </c>
      <c r="F16" s="20"/>
    </row>
    <row r="17" spans="1:6" ht="14.25">
      <c r="A17" s="16"/>
      <c r="B17" s="20"/>
      <c r="C17" s="16" t="s">
        <v>26</v>
      </c>
      <c r="D17" s="20"/>
      <c r="E17" s="16" t="s">
        <v>41</v>
      </c>
      <c r="F17" s="20"/>
    </row>
    <row r="18" spans="1:6" ht="14.25">
      <c r="A18" s="16"/>
      <c r="B18" s="20"/>
      <c r="C18" s="16" t="s">
        <v>28</v>
      </c>
      <c r="D18" s="20"/>
      <c r="E18" s="16" t="s">
        <v>44</v>
      </c>
      <c r="F18" s="20"/>
    </row>
    <row r="19" spans="1:6" ht="14.25">
      <c r="A19" s="16"/>
      <c r="B19" s="20"/>
      <c r="C19" s="16" t="s">
        <v>30</v>
      </c>
      <c r="D19" s="20"/>
      <c r="E19" s="16" t="s">
        <v>18</v>
      </c>
      <c r="F19" s="20"/>
    </row>
    <row r="20" spans="1:6" ht="14.25">
      <c r="A20" s="16"/>
      <c r="B20" s="20"/>
      <c r="C20" s="16" t="s">
        <v>32</v>
      </c>
      <c r="D20" s="20"/>
      <c r="E20" s="16" t="s">
        <v>20</v>
      </c>
      <c r="F20" s="20"/>
    </row>
    <row r="21" spans="1:6" ht="14.25">
      <c r="A21" s="16"/>
      <c r="B21" s="20"/>
      <c r="C21" s="16" t="s">
        <v>34</v>
      </c>
      <c r="D21" s="20"/>
      <c r="E21" s="16" t="s">
        <v>22</v>
      </c>
      <c r="F21" s="20"/>
    </row>
    <row r="22" spans="1:6" ht="14.25">
      <c r="A22" s="16"/>
      <c r="B22" s="20"/>
      <c r="C22" s="16" t="s">
        <v>36</v>
      </c>
      <c r="D22" s="20"/>
      <c r="E22" s="16"/>
      <c r="F22" s="20"/>
    </row>
    <row r="23" spans="1:6" ht="14.25">
      <c r="A23" s="16"/>
      <c r="B23" s="20"/>
      <c r="C23" s="16" t="s">
        <v>38</v>
      </c>
      <c r="D23" s="20"/>
      <c r="E23" s="16"/>
      <c r="F23" s="20"/>
    </row>
    <row r="24" spans="1:6" ht="14.25">
      <c r="A24" s="16"/>
      <c r="B24" s="20"/>
      <c r="C24" s="16" t="s">
        <v>40</v>
      </c>
      <c r="D24" s="20"/>
      <c r="E24" s="16"/>
      <c r="F24" s="20"/>
    </row>
    <row r="25" spans="1:6" ht="14.25">
      <c r="A25" s="16"/>
      <c r="B25" s="20"/>
      <c r="C25" s="16" t="s">
        <v>42</v>
      </c>
      <c r="D25" s="20"/>
      <c r="E25" s="16"/>
      <c r="F25" s="20"/>
    </row>
    <row r="26" spans="1:6" ht="14.25">
      <c r="A26" s="16"/>
      <c r="B26" s="20"/>
      <c r="C26" s="16" t="s">
        <v>43</v>
      </c>
      <c r="D26" s="20"/>
      <c r="E26" s="16"/>
      <c r="F26" s="20"/>
    </row>
    <row r="27" spans="1:6" ht="14.25">
      <c r="A27" s="16"/>
      <c r="B27" s="20"/>
      <c r="C27" s="16"/>
      <c r="D27" s="20"/>
      <c r="E27" s="16"/>
      <c r="F27" s="20"/>
    </row>
    <row r="28" spans="1:6" s="1" customFormat="1" ht="14.25">
      <c r="A28" s="13" t="s">
        <v>45</v>
      </c>
      <c r="B28" s="21">
        <f>B5+B7+B8+B9+B10+B11</f>
        <v>11766819.97</v>
      </c>
      <c r="C28" s="17" t="s">
        <v>46</v>
      </c>
      <c r="D28" s="21">
        <f>SUM(D5:D26)</f>
        <v>12781482.35</v>
      </c>
      <c r="E28" s="17" t="s">
        <v>46</v>
      </c>
      <c r="F28" s="21">
        <f>F5+F9+F19+F20+F21</f>
        <v>12781482.350000001</v>
      </c>
    </row>
    <row r="29" spans="1:6" ht="14.25">
      <c r="A29" s="18" t="s">
        <v>80</v>
      </c>
      <c r="B29" s="20"/>
      <c r="C29" s="16" t="s">
        <v>47</v>
      </c>
      <c r="D29" s="20"/>
      <c r="E29" s="16" t="s">
        <v>47</v>
      </c>
      <c r="F29" s="20"/>
    </row>
    <row r="30" spans="1:6" ht="14.25">
      <c r="A30" s="16" t="s">
        <v>81</v>
      </c>
      <c r="B30" s="20">
        <v>4213748.73</v>
      </c>
      <c r="C30" s="16" t="s">
        <v>48</v>
      </c>
      <c r="D30" s="20">
        <v>3199086.35</v>
      </c>
      <c r="E30" s="16" t="s">
        <v>48</v>
      </c>
      <c r="F30" s="20">
        <v>3199086.35</v>
      </c>
    </row>
    <row r="31" spans="1:6" ht="14.25">
      <c r="A31" s="16" t="s">
        <v>82</v>
      </c>
      <c r="B31" s="20"/>
      <c r="C31" s="16"/>
      <c r="D31" s="20"/>
      <c r="E31" s="16"/>
      <c r="F31" s="20"/>
    </row>
    <row r="32" spans="1:6" ht="14.25">
      <c r="A32" s="16" t="s">
        <v>83</v>
      </c>
      <c r="B32" s="20"/>
      <c r="C32" s="16"/>
      <c r="D32" s="20"/>
      <c r="E32" s="16"/>
      <c r="F32" s="20"/>
    </row>
    <row r="33" spans="1:6" ht="14.25">
      <c r="A33" s="16"/>
      <c r="B33" s="20"/>
      <c r="C33" s="16"/>
      <c r="D33" s="20"/>
      <c r="E33" s="16"/>
      <c r="F33" s="20"/>
    </row>
    <row r="34" spans="1:6" s="1" customFormat="1" ht="14.25">
      <c r="A34" s="13" t="s">
        <v>84</v>
      </c>
      <c r="B34" s="21">
        <f>B28+B29+B30</f>
        <v>15980568.700000001</v>
      </c>
      <c r="C34" s="13" t="s">
        <v>85</v>
      </c>
      <c r="D34" s="21">
        <f>D28+D29+D30</f>
        <v>15980568.7</v>
      </c>
      <c r="E34" s="13" t="s">
        <v>85</v>
      </c>
      <c r="F34" s="21">
        <f>F28+F29+F30</f>
        <v>15980568.700000001</v>
      </c>
    </row>
    <row r="35" ht="14.25">
      <c r="A35" s="19" t="s">
        <v>162</v>
      </c>
    </row>
  </sheetData>
  <sheetProtection/>
  <mergeCells count="4">
    <mergeCell ref="A3:B3"/>
    <mergeCell ref="C3:F3"/>
    <mergeCell ref="A1:F1"/>
    <mergeCell ref="A2:F2"/>
  </mergeCells>
  <printOptions horizontalCentered="1"/>
  <pageMargins left="0.5511811023622047" right="0.35433070866141736" top="0.5118110236220472" bottom="0.2362204724409449" header="0.275590551181102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4">
      <selection activeCell="E16" sqref="E16"/>
    </sheetView>
  </sheetViews>
  <sheetFormatPr defaultColWidth="9.00390625" defaultRowHeight="14.25"/>
  <cols>
    <col min="1" max="1" width="8.25390625" style="0" customWidth="1"/>
    <col min="2" max="2" width="28.875" style="0" customWidth="1"/>
    <col min="3" max="5" width="17.00390625" style="0" customWidth="1"/>
  </cols>
  <sheetData>
    <row r="1" spans="1:5" ht="39" customHeight="1">
      <c r="A1" s="43" t="s">
        <v>99</v>
      </c>
      <c r="B1" s="43"/>
      <c r="C1" s="43"/>
      <c r="D1" s="43"/>
      <c r="E1" s="43"/>
    </row>
    <row r="2" spans="1:5" ht="20.25" customHeight="1">
      <c r="A2" s="45" t="s">
        <v>197</v>
      </c>
      <c r="B2" s="37"/>
      <c r="C2" s="37"/>
      <c r="D2" s="37"/>
      <c r="E2" s="37"/>
    </row>
    <row r="3" spans="1:5" ht="14.25">
      <c r="A3" s="42" t="s">
        <v>49</v>
      </c>
      <c r="B3" s="42"/>
      <c r="C3" s="38" t="s">
        <v>50</v>
      </c>
      <c r="D3" s="38" t="s">
        <v>51</v>
      </c>
      <c r="E3" s="38" t="s">
        <v>52</v>
      </c>
    </row>
    <row r="4" spans="1:5" ht="14.25">
      <c r="A4" s="23" t="s">
        <v>53</v>
      </c>
      <c r="B4" s="23" t="s">
        <v>54</v>
      </c>
      <c r="C4" s="44"/>
      <c r="D4" s="39"/>
      <c r="E4" s="39"/>
    </row>
    <row r="5" spans="1:5" ht="20.25" customHeight="1">
      <c r="A5" s="40" t="s">
        <v>55</v>
      </c>
      <c r="B5" s="41"/>
      <c r="C5" s="24">
        <f>D5+E5</f>
        <v>12781482.35</v>
      </c>
      <c r="D5" s="24">
        <f>SUM(D8+D9)</f>
        <v>4499061.2</v>
      </c>
      <c r="E5" s="24">
        <f>SUM(E8+E9)</f>
        <v>8282421.149999999</v>
      </c>
    </row>
    <row r="6" spans="1:5" ht="20.25" customHeight="1">
      <c r="A6" s="26">
        <v>211</v>
      </c>
      <c r="B6" s="25" t="s">
        <v>200</v>
      </c>
      <c r="C6" s="24">
        <f>D6+E6</f>
        <v>630000</v>
      </c>
      <c r="D6" s="24">
        <v>100000</v>
      </c>
      <c r="E6" s="24">
        <v>530000</v>
      </c>
    </row>
    <row r="7" spans="1:5" ht="20.25" customHeight="1">
      <c r="A7" s="26">
        <v>21106</v>
      </c>
      <c r="B7" s="25" t="s">
        <v>201</v>
      </c>
      <c r="C7" s="24">
        <f>D7+E7</f>
        <v>630000</v>
      </c>
      <c r="D7" s="24">
        <v>100000</v>
      </c>
      <c r="E7" s="24">
        <v>530000</v>
      </c>
    </row>
    <row r="8" spans="1:5" ht="20.25" customHeight="1">
      <c r="A8" s="26">
        <v>2110699</v>
      </c>
      <c r="B8" s="25" t="s">
        <v>215</v>
      </c>
      <c r="C8" s="24">
        <f>D8+E8</f>
        <v>630000</v>
      </c>
      <c r="D8" s="24">
        <v>100000</v>
      </c>
      <c r="E8" s="24">
        <v>530000</v>
      </c>
    </row>
    <row r="9" spans="1:5" ht="20.25" customHeight="1">
      <c r="A9" s="26">
        <v>213</v>
      </c>
      <c r="B9" s="24" t="s">
        <v>202</v>
      </c>
      <c r="C9" s="24">
        <f>D9+E9</f>
        <v>12151482.35</v>
      </c>
      <c r="D9" s="24">
        <f>SUM(D10)</f>
        <v>4399061.2</v>
      </c>
      <c r="E9" s="24">
        <f>SUM(E10)</f>
        <v>7752421.149999999</v>
      </c>
    </row>
    <row r="10" spans="1:5" ht="20.25" customHeight="1">
      <c r="A10" s="26">
        <v>21301</v>
      </c>
      <c r="B10" s="24" t="s">
        <v>203</v>
      </c>
      <c r="C10" s="24">
        <f aca="true" t="shared" si="0" ref="C10:C22">D10+E10</f>
        <v>12151482.35</v>
      </c>
      <c r="D10" s="24">
        <f>SUM(D11+D12+D13+D14+D15+D16+D17+D18+D19+D20+D21+D22)</f>
        <v>4399061.2</v>
      </c>
      <c r="E10" s="24">
        <f>SUM(E11+E12+E13+E14+E15+E16+E17+E18+E19+E20+E21+E22)</f>
        <v>7752421.149999999</v>
      </c>
    </row>
    <row r="11" spans="1:5" ht="20.25" customHeight="1">
      <c r="A11" s="26">
        <v>2130101</v>
      </c>
      <c r="B11" s="24" t="s">
        <v>163</v>
      </c>
      <c r="C11" s="24">
        <f t="shared" si="0"/>
        <v>1610961.2</v>
      </c>
      <c r="D11" s="24">
        <v>1610961.2</v>
      </c>
      <c r="E11" s="24"/>
    </row>
    <row r="12" spans="1:5" ht="20.25" customHeight="1">
      <c r="A12" s="26">
        <v>2130104</v>
      </c>
      <c r="B12" s="24" t="s">
        <v>204</v>
      </c>
      <c r="C12" s="24">
        <f t="shared" si="0"/>
        <v>14100</v>
      </c>
      <c r="D12" s="24">
        <v>14100</v>
      </c>
      <c r="E12" s="24"/>
    </row>
    <row r="13" spans="1:5" ht="20.25" customHeight="1">
      <c r="A13" s="26">
        <v>2130106</v>
      </c>
      <c r="B13" s="24" t="s">
        <v>205</v>
      </c>
      <c r="C13" s="24">
        <f t="shared" si="0"/>
        <v>2844700.1</v>
      </c>
      <c r="D13" s="24"/>
      <c r="E13" s="24">
        <v>2844700.1</v>
      </c>
    </row>
    <row r="14" spans="1:5" ht="20.25" customHeight="1">
      <c r="A14" s="26">
        <v>2130108</v>
      </c>
      <c r="B14" s="24" t="s">
        <v>206</v>
      </c>
      <c r="C14" s="24">
        <f t="shared" si="0"/>
        <v>50000</v>
      </c>
      <c r="D14" s="24"/>
      <c r="E14" s="24">
        <v>50000</v>
      </c>
    </row>
    <row r="15" spans="1:5" ht="20.25" customHeight="1">
      <c r="A15" s="26">
        <v>2130109</v>
      </c>
      <c r="B15" s="24" t="s">
        <v>207</v>
      </c>
      <c r="C15" s="24">
        <f t="shared" si="0"/>
        <v>2770000</v>
      </c>
      <c r="D15" s="24">
        <v>2770000</v>
      </c>
      <c r="E15" s="24"/>
    </row>
    <row r="16" spans="1:5" ht="20.25" customHeight="1">
      <c r="A16" s="27">
        <v>2130110</v>
      </c>
      <c r="B16" s="24" t="s">
        <v>208</v>
      </c>
      <c r="C16" s="24">
        <f t="shared" si="0"/>
        <v>4000</v>
      </c>
      <c r="D16" s="24">
        <v>4000</v>
      </c>
      <c r="E16" s="24"/>
    </row>
    <row r="17" spans="1:5" ht="20.25" customHeight="1">
      <c r="A17" s="26">
        <v>2130112</v>
      </c>
      <c r="B17" s="25" t="s">
        <v>209</v>
      </c>
      <c r="C17" s="24">
        <f t="shared" si="0"/>
        <v>359000</v>
      </c>
      <c r="D17" s="24"/>
      <c r="E17" s="24">
        <v>359000</v>
      </c>
    </row>
    <row r="18" spans="1:5" ht="20.25" customHeight="1">
      <c r="A18" s="26">
        <v>2130121</v>
      </c>
      <c r="B18" s="25" t="s">
        <v>210</v>
      </c>
      <c r="C18" s="24">
        <f t="shared" si="0"/>
        <v>798024.08</v>
      </c>
      <c r="D18" s="24"/>
      <c r="E18" s="24">
        <v>798024.08</v>
      </c>
    </row>
    <row r="19" spans="1:5" ht="20.25" customHeight="1">
      <c r="A19" s="27">
        <v>2130122</v>
      </c>
      <c r="B19" s="24" t="s">
        <v>211</v>
      </c>
      <c r="C19" s="24">
        <f t="shared" si="0"/>
        <v>760000</v>
      </c>
      <c r="D19" s="24"/>
      <c r="E19" s="24">
        <v>760000</v>
      </c>
    </row>
    <row r="20" spans="1:5" ht="20.25" customHeight="1">
      <c r="A20" s="26">
        <v>2130123</v>
      </c>
      <c r="B20" s="24" t="s">
        <v>212</v>
      </c>
      <c r="C20" s="24">
        <f t="shared" si="0"/>
        <v>19600</v>
      </c>
      <c r="D20" s="24"/>
      <c r="E20" s="24">
        <v>19600</v>
      </c>
    </row>
    <row r="21" spans="1:5" ht="20.25" customHeight="1">
      <c r="A21" s="26">
        <v>2130124</v>
      </c>
      <c r="B21" s="24" t="s">
        <v>213</v>
      </c>
      <c r="C21" s="24">
        <f t="shared" si="0"/>
        <v>2036162.38</v>
      </c>
      <c r="D21" s="24"/>
      <c r="E21" s="24">
        <v>2036162.38</v>
      </c>
    </row>
    <row r="22" spans="1:5" ht="20.25" customHeight="1">
      <c r="A22" s="26">
        <v>2130199</v>
      </c>
      <c r="B22" s="24" t="s">
        <v>214</v>
      </c>
      <c r="C22" s="24">
        <f t="shared" si="0"/>
        <v>884934.59</v>
      </c>
      <c r="D22" s="24"/>
      <c r="E22" s="24">
        <v>884934.59</v>
      </c>
    </row>
    <row r="23" spans="1:5" ht="20.25" customHeight="1">
      <c r="A23" s="26"/>
      <c r="B23" s="24"/>
      <c r="C23" s="24"/>
      <c r="D23" s="24"/>
      <c r="E23" s="24"/>
    </row>
    <row r="24" ht="20.25" customHeight="1"/>
  </sheetData>
  <sheetProtection/>
  <mergeCells count="7">
    <mergeCell ref="A1:E1"/>
    <mergeCell ref="A5:B5"/>
    <mergeCell ref="A2:E2"/>
    <mergeCell ref="A3:B3"/>
    <mergeCell ref="C3:C4"/>
    <mergeCell ref="D3:D4"/>
    <mergeCell ref="E3:E4"/>
  </mergeCells>
  <printOptions horizontalCentered="1"/>
  <pageMargins left="0.35433070866141736" right="0.15748031496062992" top="0.43307086614173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showZeros="0" zoomScalePageLayoutView="0" workbookViewId="0" topLeftCell="A1">
      <selection activeCell="H20" sqref="H20"/>
    </sheetView>
  </sheetViews>
  <sheetFormatPr defaultColWidth="9.00390625" defaultRowHeight="14.25"/>
  <cols>
    <col min="1" max="1" width="9.75390625" style="0" customWidth="1"/>
    <col min="2" max="2" width="26.375" style="0" customWidth="1"/>
    <col min="3" max="5" width="18.25390625" style="0" customWidth="1"/>
  </cols>
  <sheetData>
    <row r="1" spans="1:5" ht="24.75" customHeight="1">
      <c r="A1" s="46" t="s">
        <v>100</v>
      </c>
      <c r="B1" s="46"/>
      <c r="C1" s="46"/>
      <c r="D1" s="46"/>
      <c r="E1" s="46"/>
    </row>
    <row r="2" spans="1:5" ht="12.75" customHeight="1">
      <c r="A2" s="37" t="s">
        <v>217</v>
      </c>
      <c r="B2" s="37"/>
      <c r="C2" s="37"/>
      <c r="D2" s="37"/>
      <c r="E2" s="37"/>
    </row>
    <row r="3" spans="1:5" s="10" customFormat="1" ht="31.5" customHeight="1">
      <c r="A3" s="28" t="s">
        <v>102</v>
      </c>
      <c r="B3" s="13" t="s">
        <v>103</v>
      </c>
      <c r="C3" s="13" t="s">
        <v>65</v>
      </c>
      <c r="D3" s="13" t="s">
        <v>66</v>
      </c>
      <c r="E3" s="13" t="s">
        <v>67</v>
      </c>
    </row>
    <row r="4" spans="1:5" s="11" customFormat="1" ht="12">
      <c r="A4" s="6"/>
      <c r="B4" s="9" t="s">
        <v>65</v>
      </c>
      <c r="C4" s="6">
        <f>D4+E4</f>
        <v>12781482.350000001</v>
      </c>
      <c r="D4" s="14">
        <f>D5+D14+D44</f>
        <v>4499061.2</v>
      </c>
      <c r="E4" s="14">
        <v>8282421.15</v>
      </c>
    </row>
    <row r="5" spans="1:5" s="5" customFormat="1" ht="12">
      <c r="A5" s="4">
        <v>301</v>
      </c>
      <c r="B5" s="6" t="s">
        <v>56</v>
      </c>
      <c r="C5" s="6">
        <f aca="true" t="shared" si="0" ref="C5:C59">D5+E5</f>
        <v>844836</v>
      </c>
      <c r="D5" s="14">
        <f>SUM(D6+D7+D8+D9+D10+D11+D12+D13)</f>
        <v>844836</v>
      </c>
      <c r="E5" s="14">
        <f>SUM(E6+E7+E8+E9+E10+E11+E12+E13)</f>
        <v>0</v>
      </c>
    </row>
    <row r="6" spans="1:5" s="5" customFormat="1" ht="12">
      <c r="A6" s="7" t="s">
        <v>68</v>
      </c>
      <c r="B6" s="3" t="s">
        <v>59</v>
      </c>
      <c r="C6" s="6">
        <f t="shared" si="0"/>
        <v>187324</v>
      </c>
      <c r="D6" s="15">
        <v>187324</v>
      </c>
      <c r="E6" s="15"/>
    </row>
    <row r="7" spans="1:5" s="5" customFormat="1" ht="12">
      <c r="A7" s="7" t="s">
        <v>69</v>
      </c>
      <c r="B7" s="3" t="s">
        <v>60</v>
      </c>
      <c r="C7" s="6">
        <f t="shared" si="0"/>
        <v>543023</v>
      </c>
      <c r="D7" s="15">
        <v>543023</v>
      </c>
      <c r="E7" s="15"/>
    </row>
    <row r="8" spans="1:5" s="5" customFormat="1" ht="12">
      <c r="A8" s="29" t="s">
        <v>107</v>
      </c>
      <c r="B8" s="3" t="s">
        <v>134</v>
      </c>
      <c r="C8" s="6">
        <f t="shared" si="0"/>
        <v>35700</v>
      </c>
      <c r="D8" s="15">
        <v>35700</v>
      </c>
      <c r="E8" s="15"/>
    </row>
    <row r="9" spans="1:5" s="5" customFormat="1" ht="12">
      <c r="A9" s="29" t="s">
        <v>108</v>
      </c>
      <c r="B9" s="3" t="s">
        <v>135</v>
      </c>
      <c r="C9" s="6">
        <f t="shared" si="0"/>
        <v>57189</v>
      </c>
      <c r="D9" s="15">
        <v>57189</v>
      </c>
      <c r="E9" s="15"/>
    </row>
    <row r="10" spans="1:5" s="5" customFormat="1" ht="12">
      <c r="A10" s="29" t="s">
        <v>168</v>
      </c>
      <c r="B10" s="22" t="s">
        <v>167</v>
      </c>
      <c r="C10" s="6">
        <f t="shared" si="0"/>
        <v>0</v>
      </c>
      <c r="D10" s="15"/>
      <c r="E10" s="15"/>
    </row>
    <row r="11" spans="1:5" s="5" customFormat="1" ht="12">
      <c r="A11" s="29" t="s">
        <v>169</v>
      </c>
      <c r="B11" s="22" t="s">
        <v>171</v>
      </c>
      <c r="C11" s="6">
        <f t="shared" si="0"/>
        <v>0</v>
      </c>
      <c r="D11" s="15"/>
      <c r="E11" s="15"/>
    </row>
    <row r="12" spans="1:5" s="5" customFormat="1" ht="12">
      <c r="A12" s="29" t="s">
        <v>170</v>
      </c>
      <c r="B12" s="22" t="s">
        <v>172</v>
      </c>
      <c r="C12" s="6">
        <f t="shared" si="0"/>
        <v>21600</v>
      </c>
      <c r="D12" s="15">
        <v>21600</v>
      </c>
      <c r="E12" s="15"/>
    </row>
    <row r="13" spans="1:5" s="5" customFormat="1" ht="12">
      <c r="A13" s="7" t="s">
        <v>109</v>
      </c>
      <c r="B13" s="3" t="s">
        <v>136</v>
      </c>
      <c r="C13" s="6">
        <f t="shared" si="0"/>
        <v>0</v>
      </c>
      <c r="D13" s="15"/>
      <c r="E13" s="15"/>
    </row>
    <row r="14" spans="1:5" s="5" customFormat="1" ht="12">
      <c r="A14" s="4">
        <v>302</v>
      </c>
      <c r="B14" s="6" t="s">
        <v>57</v>
      </c>
      <c r="C14" s="6">
        <f t="shared" si="0"/>
        <v>1705689.47</v>
      </c>
      <c r="D14" s="14">
        <f>D15+D16+D17+D18+D19+D20+D21+D22+D23+D24+D25+D26+D27+D28+D29+D30+D31+D32+D33+D34+D35+D36+D37+D38+D39+D40+D41+D42+D43</f>
        <v>1011054.78</v>
      </c>
      <c r="E14" s="14">
        <f>E15+E16+E17+E18+E19+E20+E21+E22+E23+E24+E25+E26+E27+E28+E29+E30+E31+E32+E33+E34+E35+E36+E37+E38+E39+E40+E41+E42+E43</f>
        <v>694634.69</v>
      </c>
    </row>
    <row r="15" spans="1:5" s="5" customFormat="1" ht="12">
      <c r="A15" s="8" t="s">
        <v>70</v>
      </c>
      <c r="B15" s="3" t="s">
        <v>61</v>
      </c>
      <c r="C15" s="6">
        <f t="shared" si="0"/>
        <v>232465.5</v>
      </c>
      <c r="D15" s="15">
        <v>232465.5</v>
      </c>
      <c r="E15" s="3"/>
    </row>
    <row r="16" spans="1:5" s="5" customFormat="1" ht="12">
      <c r="A16" s="8" t="s">
        <v>71</v>
      </c>
      <c r="B16" s="3" t="s">
        <v>62</v>
      </c>
      <c r="C16" s="6">
        <f t="shared" si="0"/>
        <v>0</v>
      </c>
      <c r="D16" s="15"/>
      <c r="E16" s="15"/>
    </row>
    <row r="17" spans="1:5" s="5" customFormat="1" ht="12">
      <c r="A17" s="8" t="s">
        <v>173</v>
      </c>
      <c r="B17" s="22" t="s">
        <v>175</v>
      </c>
      <c r="C17" s="6">
        <f t="shared" si="0"/>
        <v>0</v>
      </c>
      <c r="D17" s="15"/>
      <c r="E17" s="15"/>
    </row>
    <row r="18" spans="1:5" s="5" customFormat="1" ht="12">
      <c r="A18" s="8" t="s">
        <v>174</v>
      </c>
      <c r="B18" s="22" t="s">
        <v>176</v>
      </c>
      <c r="C18" s="6">
        <f t="shared" si="0"/>
        <v>0</v>
      </c>
      <c r="D18" s="15"/>
      <c r="E18" s="15"/>
    </row>
    <row r="19" spans="1:5" s="5" customFormat="1" ht="12">
      <c r="A19" s="8" t="s">
        <v>110</v>
      </c>
      <c r="B19" s="3" t="s">
        <v>137</v>
      </c>
      <c r="C19" s="6">
        <f t="shared" si="0"/>
        <v>635.7</v>
      </c>
      <c r="D19" s="15">
        <v>635.7</v>
      </c>
      <c r="E19" s="15"/>
    </row>
    <row r="20" spans="1:5" s="5" customFormat="1" ht="12">
      <c r="A20" s="8" t="s">
        <v>111</v>
      </c>
      <c r="B20" s="3" t="s">
        <v>138</v>
      </c>
      <c r="C20" s="6">
        <f t="shared" si="0"/>
        <v>23165.76</v>
      </c>
      <c r="D20" s="15">
        <v>23165.76</v>
      </c>
      <c r="E20" s="15"/>
    </row>
    <row r="21" spans="1:5" s="5" customFormat="1" ht="12">
      <c r="A21" s="8" t="s">
        <v>112</v>
      </c>
      <c r="B21" s="3" t="s">
        <v>139</v>
      </c>
      <c r="C21" s="6">
        <f t="shared" si="0"/>
        <v>25441.4</v>
      </c>
      <c r="D21" s="15">
        <v>25441.4</v>
      </c>
      <c r="E21" s="15"/>
    </row>
    <row r="22" spans="1:5" s="5" customFormat="1" ht="12">
      <c r="A22" s="8" t="s">
        <v>177</v>
      </c>
      <c r="B22" s="22" t="s">
        <v>178</v>
      </c>
      <c r="C22" s="6">
        <f t="shared" si="0"/>
        <v>0</v>
      </c>
      <c r="D22" s="15"/>
      <c r="E22" s="15"/>
    </row>
    <row r="23" spans="1:5" s="5" customFormat="1" ht="12">
      <c r="A23" s="8" t="s">
        <v>113</v>
      </c>
      <c r="B23" s="3" t="s">
        <v>140</v>
      </c>
      <c r="C23" s="6">
        <f t="shared" si="0"/>
        <v>0</v>
      </c>
      <c r="D23" s="15"/>
      <c r="E23" s="15"/>
    </row>
    <row r="24" spans="1:5" s="5" customFormat="1" ht="12">
      <c r="A24" s="8" t="s">
        <v>114</v>
      </c>
      <c r="B24" s="3" t="s">
        <v>141</v>
      </c>
      <c r="C24" s="6">
        <f t="shared" si="0"/>
        <v>127496.3</v>
      </c>
      <c r="D24" s="15">
        <v>127496.3</v>
      </c>
      <c r="E24" s="3"/>
    </row>
    <row r="25" spans="1:5" s="5" customFormat="1" ht="12">
      <c r="A25" s="8" t="s">
        <v>179</v>
      </c>
      <c r="B25" s="22" t="s">
        <v>180</v>
      </c>
      <c r="C25" s="6">
        <f t="shared" si="0"/>
        <v>0</v>
      </c>
      <c r="D25" s="15"/>
      <c r="E25" s="15"/>
    </row>
    <row r="26" spans="1:5" s="5" customFormat="1" ht="12">
      <c r="A26" s="8" t="s">
        <v>115</v>
      </c>
      <c r="B26" s="3" t="s">
        <v>142</v>
      </c>
      <c r="C26" s="6">
        <f t="shared" si="0"/>
        <v>5436</v>
      </c>
      <c r="D26" s="15">
        <v>5436</v>
      </c>
      <c r="E26" s="15"/>
    </row>
    <row r="27" spans="1:5" s="5" customFormat="1" ht="12">
      <c r="A27" s="8" t="s">
        <v>116</v>
      </c>
      <c r="B27" s="3" t="s">
        <v>143</v>
      </c>
      <c r="C27" s="6">
        <f t="shared" si="0"/>
        <v>0</v>
      </c>
      <c r="D27" s="15"/>
      <c r="E27" s="15"/>
    </row>
    <row r="28" spans="1:5" s="5" customFormat="1" ht="12">
      <c r="A28" s="8" t="s">
        <v>117</v>
      </c>
      <c r="B28" s="3" t="s">
        <v>144</v>
      </c>
      <c r="C28" s="6">
        <f t="shared" si="0"/>
        <v>22577</v>
      </c>
      <c r="D28" s="15">
        <v>22577</v>
      </c>
      <c r="E28" s="15"/>
    </row>
    <row r="29" spans="1:5" s="5" customFormat="1" ht="12">
      <c r="A29" s="8" t="s">
        <v>118</v>
      </c>
      <c r="B29" s="3" t="s">
        <v>145</v>
      </c>
      <c r="C29" s="6">
        <f t="shared" si="0"/>
        <v>142861.6</v>
      </c>
      <c r="D29" s="15">
        <v>142861.6</v>
      </c>
      <c r="E29" s="15"/>
    </row>
    <row r="30" spans="1:5" s="5" customFormat="1" ht="12">
      <c r="A30" s="8" t="s">
        <v>119</v>
      </c>
      <c r="B30" s="3" t="s">
        <v>146</v>
      </c>
      <c r="C30" s="6">
        <f t="shared" si="0"/>
        <v>25941.9</v>
      </c>
      <c r="D30" s="15">
        <v>25941.9</v>
      </c>
      <c r="E30" s="15"/>
    </row>
    <row r="31" spans="1:5" s="5" customFormat="1" ht="12">
      <c r="A31" s="8" t="s">
        <v>181</v>
      </c>
      <c r="B31" s="22" t="s">
        <v>182</v>
      </c>
      <c r="C31" s="6">
        <f t="shared" si="0"/>
        <v>0</v>
      </c>
      <c r="D31" s="15"/>
      <c r="E31" s="15"/>
    </row>
    <row r="32" spans="1:5" s="5" customFormat="1" ht="12">
      <c r="A32" s="8" t="s">
        <v>183</v>
      </c>
      <c r="B32" s="22" t="s">
        <v>186</v>
      </c>
      <c r="C32" s="6">
        <f t="shared" si="0"/>
        <v>0</v>
      </c>
      <c r="D32" s="15"/>
      <c r="E32" s="15"/>
    </row>
    <row r="33" spans="1:5" s="5" customFormat="1" ht="12">
      <c r="A33" s="8" t="s">
        <v>184</v>
      </c>
      <c r="B33" s="22" t="s">
        <v>187</v>
      </c>
      <c r="C33" s="6">
        <f t="shared" si="0"/>
        <v>0</v>
      </c>
      <c r="D33" s="15"/>
      <c r="E33" s="15"/>
    </row>
    <row r="34" spans="1:5" s="5" customFormat="1" ht="12">
      <c r="A34" s="8" t="s">
        <v>185</v>
      </c>
      <c r="B34" s="22" t="s">
        <v>188</v>
      </c>
      <c r="C34" s="6">
        <f t="shared" si="0"/>
        <v>0</v>
      </c>
      <c r="D34" s="15"/>
      <c r="E34" s="15"/>
    </row>
    <row r="35" spans="1:5" s="5" customFormat="1" ht="12">
      <c r="A35" s="8" t="s">
        <v>189</v>
      </c>
      <c r="B35" s="22" t="s">
        <v>190</v>
      </c>
      <c r="C35" s="6">
        <f t="shared" si="0"/>
        <v>0</v>
      </c>
      <c r="D35" s="15"/>
      <c r="E35" s="15"/>
    </row>
    <row r="36" spans="1:5" s="5" customFormat="1" ht="12">
      <c r="A36" s="8" t="s">
        <v>120</v>
      </c>
      <c r="B36" s="3" t="s">
        <v>147</v>
      </c>
      <c r="C36" s="6">
        <f t="shared" si="0"/>
        <v>33545.28</v>
      </c>
      <c r="D36" s="15">
        <v>33545.28</v>
      </c>
      <c r="E36" s="15"/>
    </row>
    <row r="37" spans="1:5" s="5" customFormat="1" ht="12">
      <c r="A37" s="8" t="s">
        <v>191</v>
      </c>
      <c r="B37" s="22" t="s">
        <v>192</v>
      </c>
      <c r="C37" s="6">
        <f t="shared" si="0"/>
        <v>0</v>
      </c>
      <c r="D37" s="15"/>
      <c r="E37" s="15"/>
    </row>
    <row r="38" spans="1:5" s="5" customFormat="1" ht="12">
      <c r="A38" s="8" t="s">
        <v>121</v>
      </c>
      <c r="B38" s="3" t="s">
        <v>148</v>
      </c>
      <c r="C38" s="6">
        <f t="shared" si="0"/>
        <v>15523</v>
      </c>
      <c r="D38" s="15">
        <v>15523</v>
      </c>
      <c r="E38" s="15"/>
    </row>
    <row r="39" spans="1:5" s="5" customFormat="1" ht="12">
      <c r="A39" s="8" t="s">
        <v>122</v>
      </c>
      <c r="B39" s="3" t="s">
        <v>149</v>
      </c>
      <c r="C39" s="6">
        <f t="shared" si="0"/>
        <v>3950</v>
      </c>
      <c r="D39" s="15">
        <v>3950</v>
      </c>
      <c r="E39" s="15"/>
    </row>
    <row r="40" spans="1:5" s="5" customFormat="1" ht="12">
      <c r="A40" s="8" t="s">
        <v>123</v>
      </c>
      <c r="B40" s="3" t="s">
        <v>150</v>
      </c>
      <c r="C40" s="6">
        <f t="shared" si="0"/>
        <v>98042.73</v>
      </c>
      <c r="D40" s="15">
        <v>98042.73</v>
      </c>
      <c r="E40" s="3"/>
    </row>
    <row r="41" spans="1:5" s="5" customFormat="1" ht="12">
      <c r="A41" s="8" t="s">
        <v>124</v>
      </c>
      <c r="B41" s="3" t="s">
        <v>151</v>
      </c>
      <c r="C41" s="6">
        <f t="shared" si="0"/>
        <v>0</v>
      </c>
      <c r="D41" s="15"/>
      <c r="E41" s="15"/>
    </row>
    <row r="42" spans="1:5" s="5" customFormat="1" ht="12">
      <c r="A42" s="8" t="s">
        <v>193</v>
      </c>
      <c r="B42" s="22" t="s">
        <v>194</v>
      </c>
      <c r="C42" s="6">
        <f t="shared" si="0"/>
        <v>0</v>
      </c>
      <c r="D42" s="15"/>
      <c r="E42" s="15"/>
    </row>
    <row r="43" spans="1:5" s="5" customFormat="1" ht="12">
      <c r="A43" s="8" t="s">
        <v>125</v>
      </c>
      <c r="B43" s="3" t="s">
        <v>152</v>
      </c>
      <c r="C43" s="6">
        <f t="shared" si="0"/>
        <v>948607.2999999999</v>
      </c>
      <c r="D43" s="15">
        <v>253972.61</v>
      </c>
      <c r="E43" s="15">
        <v>694634.69</v>
      </c>
    </row>
    <row r="44" spans="1:5" s="5" customFormat="1" ht="12">
      <c r="A44" s="8" t="s">
        <v>72</v>
      </c>
      <c r="B44" s="6" t="s">
        <v>58</v>
      </c>
      <c r="C44" s="6">
        <f t="shared" si="0"/>
        <v>10230956.879999999</v>
      </c>
      <c r="D44" s="14">
        <f>D45+D46+D47+D48+D49+D50+D51+D52+D53+D54</f>
        <v>2643170.42</v>
      </c>
      <c r="E44" s="14">
        <f>E45+E46+E47+E48+E49+E50+E51+E52+E53+E54</f>
        <v>7587786.46</v>
      </c>
    </row>
    <row r="45" spans="1:5" s="5" customFormat="1" ht="12">
      <c r="A45" s="8" t="s">
        <v>73</v>
      </c>
      <c r="B45" s="3" t="s">
        <v>63</v>
      </c>
      <c r="C45" s="6">
        <f t="shared" si="0"/>
        <v>0</v>
      </c>
      <c r="D45" s="15"/>
      <c r="E45" s="15"/>
    </row>
    <row r="46" spans="1:5" s="5" customFormat="1" ht="12">
      <c r="A46" s="8" t="s">
        <v>74</v>
      </c>
      <c r="B46" s="3" t="s">
        <v>64</v>
      </c>
      <c r="C46" s="6">
        <f t="shared" si="0"/>
        <v>561474.5</v>
      </c>
      <c r="D46" s="15">
        <v>561474.5</v>
      </c>
      <c r="E46" s="15"/>
    </row>
    <row r="47" spans="1:5" s="5" customFormat="1" ht="12">
      <c r="A47" s="8" t="s">
        <v>195</v>
      </c>
      <c r="B47" s="22" t="s">
        <v>196</v>
      </c>
      <c r="C47" s="6">
        <f t="shared" si="0"/>
        <v>0</v>
      </c>
      <c r="D47" s="15"/>
      <c r="E47" s="15"/>
    </row>
    <row r="48" spans="1:5" s="5" customFormat="1" ht="12">
      <c r="A48" s="8" t="s">
        <v>106</v>
      </c>
      <c r="B48" s="3" t="s">
        <v>153</v>
      </c>
      <c r="C48" s="6">
        <f t="shared" si="0"/>
        <v>0</v>
      </c>
      <c r="D48" s="15"/>
      <c r="E48" s="15"/>
    </row>
    <row r="49" spans="1:5" s="5" customFormat="1" ht="12">
      <c r="A49" s="8" t="s">
        <v>126</v>
      </c>
      <c r="B49" s="3" t="s">
        <v>154</v>
      </c>
      <c r="C49" s="6">
        <f t="shared" si="0"/>
        <v>13056</v>
      </c>
      <c r="D49" s="15">
        <v>13056</v>
      </c>
      <c r="E49" s="15"/>
    </row>
    <row r="50" spans="1:5" s="5" customFormat="1" ht="12">
      <c r="A50" s="8" t="s">
        <v>127</v>
      </c>
      <c r="B50" s="3" t="s">
        <v>155</v>
      </c>
      <c r="C50" s="6">
        <f t="shared" si="0"/>
        <v>22002.3</v>
      </c>
      <c r="D50" s="15">
        <v>22002.3</v>
      </c>
      <c r="E50" s="15"/>
    </row>
    <row r="51" spans="1:5" s="5" customFormat="1" ht="12">
      <c r="A51" s="8" t="s">
        <v>128</v>
      </c>
      <c r="B51" s="3" t="s">
        <v>156</v>
      </c>
      <c r="C51" s="6">
        <f t="shared" si="0"/>
        <v>21300</v>
      </c>
      <c r="D51" s="15">
        <v>21300</v>
      </c>
      <c r="E51" s="15"/>
    </row>
    <row r="52" spans="1:5" s="5" customFormat="1" ht="12">
      <c r="A52" s="8" t="s">
        <v>129</v>
      </c>
      <c r="B52" s="3" t="s">
        <v>157</v>
      </c>
      <c r="C52" s="6">
        <f t="shared" si="0"/>
        <v>0</v>
      </c>
      <c r="D52" s="15"/>
      <c r="E52" s="15"/>
    </row>
    <row r="53" spans="1:5" s="5" customFormat="1" ht="12">
      <c r="A53" s="8"/>
      <c r="B53" s="32" t="s">
        <v>198</v>
      </c>
      <c r="C53" s="6">
        <f t="shared" si="0"/>
        <v>9613124.08</v>
      </c>
      <c r="D53" s="15">
        <v>2025337.62</v>
      </c>
      <c r="E53" s="14">
        <v>7587786.46</v>
      </c>
    </row>
    <row r="54" spans="1:5" s="5" customFormat="1" ht="12">
      <c r="A54" s="8" t="s">
        <v>130</v>
      </c>
      <c r="B54" s="3" t="s">
        <v>158</v>
      </c>
      <c r="C54" s="6">
        <f t="shared" si="0"/>
        <v>0</v>
      </c>
      <c r="D54" s="15"/>
      <c r="E54" s="15"/>
    </row>
    <row r="55" spans="1:5" s="5" customFormat="1" ht="12">
      <c r="A55" s="8" t="s">
        <v>75</v>
      </c>
      <c r="B55" s="6" t="s">
        <v>105</v>
      </c>
      <c r="C55" s="6">
        <f t="shared" si="0"/>
        <v>0</v>
      </c>
      <c r="D55" s="15">
        <f>SUM(D56+D57+D58+D59)</f>
        <v>0</v>
      </c>
      <c r="E55" s="15">
        <f>SUM(E56+E57+E58+E59)</f>
        <v>0</v>
      </c>
    </row>
    <row r="56" spans="1:5" s="5" customFormat="1" ht="12">
      <c r="A56" s="8" t="s">
        <v>131</v>
      </c>
      <c r="B56" s="3" t="s">
        <v>159</v>
      </c>
      <c r="C56" s="6">
        <f t="shared" si="0"/>
        <v>0</v>
      </c>
      <c r="D56" s="15"/>
      <c r="E56" s="15"/>
    </row>
    <row r="57" spans="1:5" s="5" customFormat="1" ht="12">
      <c r="A57" s="8" t="s">
        <v>132</v>
      </c>
      <c r="B57" s="3" t="s">
        <v>160</v>
      </c>
      <c r="C57" s="6">
        <f t="shared" si="0"/>
        <v>0</v>
      </c>
      <c r="D57" s="15"/>
      <c r="E57" s="15"/>
    </row>
    <row r="58" spans="1:5" s="5" customFormat="1" ht="12">
      <c r="A58" s="8" t="s">
        <v>133</v>
      </c>
      <c r="B58" s="3" t="s">
        <v>161</v>
      </c>
      <c r="C58" s="6">
        <f t="shared" si="0"/>
        <v>0</v>
      </c>
      <c r="D58" s="15"/>
      <c r="E58" s="15"/>
    </row>
    <row r="59" spans="1:5" s="5" customFormat="1" ht="12">
      <c r="A59" s="30" t="s">
        <v>164</v>
      </c>
      <c r="B59" s="3"/>
      <c r="C59" s="6">
        <f t="shared" si="0"/>
        <v>0</v>
      </c>
      <c r="D59" s="15"/>
      <c r="E59" s="15"/>
    </row>
  </sheetData>
  <sheetProtection/>
  <mergeCells count="2">
    <mergeCell ref="A1:E1"/>
    <mergeCell ref="A2:E2"/>
  </mergeCells>
  <printOptions horizontalCentered="1"/>
  <pageMargins left="0.35433070866141736" right="0.2362204724409449" top="0.3937007874015748" bottom="0.2362204724409449" header="0.1968503937007874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K8" sqref="K8"/>
    </sheetView>
  </sheetViews>
  <sheetFormatPr defaultColWidth="9.00390625" defaultRowHeight="14.25"/>
  <cols>
    <col min="1" max="1" width="15.50390625" style="0" customWidth="1"/>
    <col min="2" max="2" width="12.625" style="0" customWidth="1"/>
    <col min="3" max="3" width="16.375" style="0" customWidth="1"/>
    <col min="4" max="4" width="13.125" style="0" customWidth="1"/>
    <col min="5" max="5" width="12.25390625" style="0" customWidth="1"/>
    <col min="6" max="6" width="12.75390625" style="0" customWidth="1"/>
    <col min="7" max="7" width="12.25390625" style="0" customWidth="1"/>
    <col min="8" max="8" width="11.375" style="0" customWidth="1"/>
    <col min="9" max="9" width="14.625" style="0" customWidth="1"/>
  </cols>
  <sheetData>
    <row r="1" spans="1:9" ht="51" customHeight="1">
      <c r="A1" s="51" t="s">
        <v>101</v>
      </c>
      <c r="B1" s="51"/>
      <c r="C1" s="51"/>
      <c r="D1" s="51"/>
      <c r="E1" s="51"/>
      <c r="F1" s="51"/>
      <c r="G1" s="51"/>
      <c r="H1" s="51"/>
      <c r="I1" s="51"/>
    </row>
    <row r="2" spans="1:9" ht="34.5" customHeight="1">
      <c r="A2" s="52" t="s">
        <v>218</v>
      </c>
      <c r="B2" s="52"/>
      <c r="C2" s="52"/>
      <c r="D2" s="52"/>
      <c r="E2" s="52"/>
      <c r="F2" s="52"/>
      <c r="G2" s="52"/>
      <c r="I2" s="33" t="s">
        <v>166</v>
      </c>
    </row>
    <row r="3" spans="1:9" ht="29.25" customHeight="1">
      <c r="A3" s="34" t="s">
        <v>87</v>
      </c>
      <c r="B3" s="34" t="s">
        <v>98</v>
      </c>
      <c r="C3" s="34"/>
      <c r="D3" s="34"/>
      <c r="E3" s="34"/>
      <c r="F3" s="34"/>
      <c r="G3" s="34"/>
      <c r="H3" s="34" t="s">
        <v>95</v>
      </c>
      <c r="I3" s="34" t="s">
        <v>96</v>
      </c>
    </row>
    <row r="4" spans="1:9" ht="26.25" customHeight="1">
      <c r="A4" s="34"/>
      <c r="B4" s="34" t="s">
        <v>97</v>
      </c>
      <c r="C4" s="34" t="s">
        <v>89</v>
      </c>
      <c r="D4" s="34" t="s">
        <v>90</v>
      </c>
      <c r="E4" s="34"/>
      <c r="F4" s="34"/>
      <c r="G4" s="34" t="s">
        <v>91</v>
      </c>
      <c r="H4" s="34"/>
      <c r="I4" s="34"/>
    </row>
    <row r="5" spans="1:9" ht="36.75" customHeight="1">
      <c r="A5" s="34"/>
      <c r="B5" s="34"/>
      <c r="C5" s="34"/>
      <c r="D5" s="13" t="s">
        <v>92</v>
      </c>
      <c r="E5" s="28" t="s">
        <v>93</v>
      </c>
      <c r="F5" s="13" t="s">
        <v>94</v>
      </c>
      <c r="G5" s="34"/>
      <c r="H5" s="34"/>
      <c r="I5" s="34"/>
    </row>
    <row r="6" spans="1:9" ht="33" customHeight="1">
      <c r="A6" s="12" t="s">
        <v>88</v>
      </c>
      <c r="B6" s="31">
        <f>C6+D6+G6</f>
        <v>123984.63</v>
      </c>
      <c r="C6" s="12"/>
      <c r="D6" s="31">
        <f>E6+F6</f>
        <v>98042.73</v>
      </c>
      <c r="E6" s="12">
        <v>98042.73</v>
      </c>
      <c r="F6" s="12"/>
      <c r="G6" s="53">
        <v>25941.9</v>
      </c>
      <c r="H6" s="53">
        <v>22557</v>
      </c>
      <c r="I6" s="53">
        <v>142861.6</v>
      </c>
    </row>
    <row r="8" spans="1:7" ht="14.25">
      <c r="A8" s="50" t="s">
        <v>86</v>
      </c>
      <c r="B8" s="50"/>
      <c r="C8" s="50"/>
      <c r="D8" s="50"/>
      <c r="E8" s="50"/>
      <c r="F8" s="50"/>
      <c r="G8" s="50"/>
    </row>
    <row r="9" spans="1:9" ht="48" customHeight="1">
      <c r="A9" s="47" t="s">
        <v>104</v>
      </c>
      <c r="B9" s="47"/>
      <c r="C9" s="47"/>
      <c r="D9" s="47"/>
      <c r="E9" s="47"/>
      <c r="F9" s="47"/>
      <c r="G9" s="47"/>
      <c r="H9" s="47"/>
      <c r="I9" s="47"/>
    </row>
    <row r="10" spans="1:9" ht="21" customHeight="1">
      <c r="A10" s="48" t="s">
        <v>199</v>
      </c>
      <c r="B10" s="49"/>
      <c r="C10" s="49"/>
      <c r="D10" s="49"/>
      <c r="E10" s="49"/>
      <c r="F10" s="49"/>
      <c r="G10" s="49"/>
      <c r="H10" s="49"/>
      <c r="I10" s="49"/>
    </row>
    <row r="11" spans="1:9" ht="24" customHeight="1">
      <c r="A11" s="54" t="s">
        <v>219</v>
      </c>
      <c r="B11" s="49"/>
      <c r="C11" s="49"/>
      <c r="D11" s="49"/>
      <c r="E11" s="49"/>
      <c r="F11" s="49"/>
      <c r="G11" s="49"/>
      <c r="H11" s="49"/>
      <c r="I11" s="49"/>
    </row>
  </sheetData>
  <sheetProtection/>
  <mergeCells count="14">
    <mergeCell ref="D4:F4"/>
    <mergeCell ref="G4:G5"/>
    <mergeCell ref="A2:G2"/>
    <mergeCell ref="I3:I5"/>
    <mergeCell ref="A9:I9"/>
    <mergeCell ref="A10:I10"/>
    <mergeCell ref="A11:I11"/>
    <mergeCell ref="A8:G8"/>
    <mergeCell ref="A1:I1"/>
    <mergeCell ref="B3:G3"/>
    <mergeCell ref="A3:A5"/>
    <mergeCell ref="H3:H5"/>
    <mergeCell ref="B4:B5"/>
    <mergeCell ref="C4:C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2015-07-14T02:02:14Z</cp:lastPrinted>
  <dcterms:created xsi:type="dcterms:W3CDTF">1996-12-17T01:32:42Z</dcterms:created>
  <dcterms:modified xsi:type="dcterms:W3CDTF">2015-11-20T01:39:57Z</dcterms:modified>
  <cp:category/>
  <cp:version/>
  <cp:contentType/>
  <cp:contentStatus/>
</cp:coreProperties>
</file>